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STATISTIKA 2022\"/>
    </mc:Choice>
  </mc:AlternateContent>
  <xr:revisionPtr revIDLastSave="0" documentId="13_ncr:1_{ABE97C55-2B45-4B51-8F29-E83156C3388F}"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525"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75" i="9" s="1"/>
  <c r="F291" i="9"/>
  <c r="H290" i="9"/>
  <c r="E290" i="9" s="1"/>
  <c r="B290" i="9" s="1"/>
  <c r="G290" i="9"/>
  <c r="F290" i="9"/>
  <c r="F289" i="9"/>
  <c r="H288" i="9"/>
  <c r="G288" i="9"/>
  <c r="F288" i="9"/>
  <c r="F287" i="9"/>
  <c r="F286" i="9"/>
  <c r="H285" i="9"/>
  <c r="G285" i="9"/>
  <c r="F285" i="9"/>
  <c r="E285" i="9"/>
  <c r="B285" i="9" s="1"/>
  <c r="H284" i="9"/>
  <c r="G284" i="9"/>
  <c r="F284" i="9"/>
  <c r="H283" i="9"/>
  <c r="G283" i="9"/>
  <c r="F283" i="9"/>
  <c r="F282" i="9"/>
  <c r="H281" i="9"/>
  <c r="G281" i="9"/>
  <c r="F281" i="9"/>
  <c r="E281" i="9"/>
  <c r="B281" i="9" s="1"/>
  <c r="H280" i="9"/>
  <c r="G280" i="9"/>
  <c r="F280" i="9"/>
  <c r="E280" i="9"/>
  <c r="H279" i="9"/>
  <c r="G279" i="9"/>
  <c r="F279" i="9"/>
  <c r="F278" i="9"/>
  <c r="F277" i="9"/>
  <c r="F276" i="9"/>
  <c r="L274" i="9"/>
  <c r="F274" i="9" s="1"/>
  <c r="H274" i="9"/>
  <c r="G274" i="9"/>
  <c r="E274" i="9" s="1"/>
  <c r="I273" i="9"/>
  <c r="E273" i="9" s="1"/>
  <c r="B273" i="9" s="1"/>
  <c r="H273" i="9"/>
  <c r="F273" i="9"/>
  <c r="E272" i="9"/>
  <c r="M271" i="9"/>
  <c r="L271" i="9"/>
  <c r="F271" i="9" s="1"/>
  <c r="B271" i="9" s="1"/>
  <c r="E271" i="9"/>
  <c r="M270" i="9"/>
  <c r="L270" i="9"/>
  <c r="F270" i="9" s="1"/>
  <c r="B270" i="9" s="1"/>
  <c r="E270" i="9"/>
  <c r="M269" i="9"/>
  <c r="F269" i="9" s="1"/>
  <c r="B269" i="9" s="1"/>
  <c r="L269" i="9"/>
  <c r="E269" i="9"/>
  <c r="M268" i="9"/>
  <c r="L268" i="9"/>
  <c r="F268" i="9"/>
  <c r="E268" i="9"/>
  <c r="B268" i="9" s="1"/>
  <c r="M267" i="9"/>
  <c r="L267" i="9"/>
  <c r="F267" i="9" s="1"/>
  <c r="B267" i="9" s="1"/>
  <c r="E267" i="9"/>
  <c r="M266" i="9"/>
  <c r="L266" i="9"/>
  <c r="F266" i="9" s="1"/>
  <c r="E266" i="9"/>
  <c r="B266" i="9"/>
  <c r="M265" i="9"/>
  <c r="F265" i="9" s="1"/>
  <c r="L265" i="9"/>
  <c r="E265" i="9"/>
  <c r="B265" i="9"/>
  <c r="M264" i="9"/>
  <c r="L264" i="9"/>
  <c r="F264" i="9"/>
  <c r="E264" i="9"/>
  <c r="B264" i="9" s="1"/>
  <c r="M263" i="9"/>
  <c r="L263" i="9"/>
  <c r="F263" i="9" s="1"/>
  <c r="B263" i="9" s="1"/>
  <c r="E263" i="9"/>
  <c r="M262" i="9"/>
  <c r="L262" i="9"/>
  <c r="E262" i="9"/>
  <c r="M261" i="9"/>
  <c r="F261" i="9" s="1"/>
  <c r="L261" i="9"/>
  <c r="E261" i="9"/>
  <c r="B261" i="9"/>
  <c r="M260" i="9"/>
  <c r="L260" i="9"/>
  <c r="F260" i="9"/>
  <c r="E260" i="9"/>
  <c r="B260" i="9" s="1"/>
  <c r="M259" i="9"/>
  <c r="L259" i="9"/>
  <c r="F259" i="9" s="1"/>
  <c r="B259" i="9" s="1"/>
  <c r="E259" i="9"/>
  <c r="M258" i="9"/>
  <c r="L258" i="9"/>
  <c r="E258" i="9"/>
  <c r="M257" i="9"/>
  <c r="F257" i="9" s="1"/>
  <c r="B257" i="9" s="1"/>
  <c r="L257" i="9"/>
  <c r="E257" i="9"/>
  <c r="M256" i="9"/>
  <c r="L256" i="9"/>
  <c r="F256" i="9"/>
  <c r="E256" i="9"/>
  <c r="B256" i="9" s="1"/>
  <c r="M255" i="9"/>
  <c r="L255" i="9"/>
  <c r="F255" i="9" s="1"/>
  <c r="B255" i="9" s="1"/>
  <c r="E255" i="9"/>
  <c r="M254" i="9"/>
  <c r="L254" i="9"/>
  <c r="F254" i="9" s="1"/>
  <c r="B254" i="9" s="1"/>
  <c r="E254" i="9"/>
  <c r="M253" i="9"/>
  <c r="F253" i="9" s="1"/>
  <c r="B253" i="9" s="1"/>
  <c r="L253" i="9"/>
  <c r="E253" i="9"/>
  <c r="M252" i="9"/>
  <c r="L252" i="9"/>
  <c r="F252" i="9"/>
  <c r="E252" i="9"/>
  <c r="B252" i="9" s="1"/>
  <c r="M251" i="9"/>
  <c r="L251" i="9"/>
  <c r="F251" i="9" s="1"/>
  <c r="B251" i="9" s="1"/>
  <c r="E251" i="9"/>
  <c r="M250" i="9"/>
  <c r="L250" i="9"/>
  <c r="F250" i="9" s="1"/>
  <c r="E250" i="9"/>
  <c r="B250" i="9"/>
  <c r="M249" i="9"/>
  <c r="F249" i="9" s="1"/>
  <c r="L249" i="9"/>
  <c r="E249" i="9"/>
  <c r="B249" i="9"/>
  <c r="M248" i="9"/>
  <c r="L248" i="9"/>
  <c r="F248" i="9"/>
  <c r="E248" i="9"/>
  <c r="B248" i="9" s="1"/>
  <c r="M247" i="9"/>
  <c r="L247" i="9"/>
  <c r="F247" i="9" s="1"/>
  <c r="B247" i="9" s="1"/>
  <c r="E247" i="9"/>
  <c r="M246" i="9"/>
  <c r="L246" i="9"/>
  <c r="E246" i="9"/>
  <c r="M245" i="9"/>
  <c r="F245" i="9" s="1"/>
  <c r="L245" i="9"/>
  <c r="E245" i="9"/>
  <c r="B245" i="9"/>
  <c r="M244" i="9"/>
  <c r="L244" i="9"/>
  <c r="F244" i="9"/>
  <c r="E244" i="9"/>
  <c r="B244" i="9" s="1"/>
  <c r="M243" i="9"/>
  <c r="L243" i="9"/>
  <c r="F243" i="9" s="1"/>
  <c r="B243" i="9" s="1"/>
  <c r="E243" i="9"/>
  <c r="M242" i="9"/>
  <c r="L242" i="9"/>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E234" i="9"/>
  <c r="B234" i="9"/>
  <c r="M233" i="9"/>
  <c r="F233" i="9" s="1"/>
  <c r="L233" i="9"/>
  <c r="E233" i="9"/>
  <c r="B233" i="9"/>
  <c r="M232" i="9"/>
  <c r="L232" i="9"/>
  <c r="F232" i="9"/>
  <c r="E232" i="9"/>
  <c r="B232" i="9" s="1"/>
  <c r="M231" i="9"/>
  <c r="L231" i="9"/>
  <c r="F231" i="9" s="1"/>
  <c r="B231" i="9" s="1"/>
  <c r="E231" i="9"/>
  <c r="M230" i="9"/>
  <c r="L230" i="9"/>
  <c r="E230" i="9"/>
  <c r="M229" i="9"/>
  <c r="F229" i="9" s="1"/>
  <c r="L229" i="9"/>
  <c r="E229" i="9"/>
  <c r="B229" i="9"/>
  <c r="M228" i="9"/>
  <c r="L228" i="9"/>
  <c r="F228" i="9"/>
  <c r="E228" i="9"/>
  <c r="B228" i="9" s="1"/>
  <c r="M227" i="9"/>
  <c r="L227" i="9"/>
  <c r="F227" i="9" s="1"/>
  <c r="B227" i="9" s="1"/>
  <c r="E227" i="9"/>
  <c r="M226" i="9"/>
  <c r="L226" i="9"/>
  <c r="E226" i="9"/>
  <c r="H225" i="9"/>
  <c r="E225" i="9" s="1"/>
  <c r="B225" i="9" s="1"/>
  <c r="G225" i="9"/>
  <c r="F225" i="9"/>
  <c r="M224" i="9"/>
  <c r="F224" i="9" s="1"/>
  <c r="L224" i="9"/>
  <c r="E224" i="9"/>
  <c r="M223" i="9"/>
  <c r="L223" i="9"/>
  <c r="F223" i="9"/>
  <c r="E223" i="9"/>
  <c r="B223" i="9" s="1"/>
  <c r="M222" i="9"/>
  <c r="L222" i="9"/>
  <c r="E222" i="9"/>
  <c r="M221" i="9"/>
  <c r="L221" i="9"/>
  <c r="E221" i="9"/>
  <c r="M220" i="9"/>
  <c r="L220" i="9"/>
  <c r="F220" i="9"/>
  <c r="E220" i="9"/>
  <c r="M219" i="9"/>
  <c r="L219" i="9"/>
  <c r="F219" i="9" s="1"/>
  <c r="E219" i="9"/>
  <c r="M218" i="9"/>
  <c r="L218" i="9"/>
  <c r="E218" i="9"/>
  <c r="M217" i="9"/>
  <c r="L217" i="9"/>
  <c r="E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E157" i="9"/>
  <c r="B157" i="9" s="1"/>
  <c r="H156" i="9"/>
  <c r="G156" i="9"/>
  <c r="F156" i="9"/>
  <c r="E156" i="9"/>
  <c r="H155" i="9"/>
  <c r="G155" i="9"/>
  <c r="E155" i="9" s="1"/>
  <c r="B155" i="9" s="1"/>
  <c r="F155" i="9"/>
  <c r="H154" i="9"/>
  <c r="G154" i="9"/>
  <c r="E154" i="9" s="1"/>
  <c r="F154" i="9"/>
  <c r="H153" i="9"/>
  <c r="G153" i="9"/>
  <c r="E153" i="9" s="1"/>
  <c r="B153" i="9" s="1"/>
  <c r="F153" i="9"/>
  <c r="H152" i="9"/>
  <c r="E152" i="9" s="1"/>
  <c r="B152" i="9" s="1"/>
  <c r="G152" i="9"/>
  <c r="F152" i="9"/>
  <c r="H151" i="9"/>
  <c r="G151" i="9"/>
  <c r="F151" i="9"/>
  <c r="E151" i="9"/>
  <c r="B151" i="9" s="1"/>
  <c r="H150" i="9"/>
  <c r="G150" i="9"/>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B145" i="9" s="1"/>
  <c r="F145" i="9"/>
  <c r="H144" i="9"/>
  <c r="E144" i="9" s="1"/>
  <c r="G144" i="9"/>
  <c r="F144" i="9"/>
  <c r="B144" i="9"/>
  <c r="H143" i="9"/>
  <c r="G143" i="9"/>
  <c r="F143" i="9"/>
  <c r="E143" i="9"/>
  <c r="B143" i="9" s="1"/>
  <c r="F142" i="9"/>
  <c r="H141" i="9"/>
  <c r="G141" i="9"/>
  <c r="F141" i="9"/>
  <c r="E141" i="9"/>
  <c r="B141" i="9" s="1"/>
  <c r="H140" i="9"/>
  <c r="G140" i="9"/>
  <c r="F140" i="9"/>
  <c r="E140" i="9"/>
  <c r="H139" i="9"/>
  <c r="G139" i="9"/>
  <c r="E139" i="9" s="1"/>
  <c r="F139" i="9"/>
  <c r="H138" i="9"/>
  <c r="G138" i="9"/>
  <c r="E138" i="9" s="1"/>
  <c r="B138" i="9" s="1"/>
  <c r="F138" i="9"/>
  <c r="H137" i="9"/>
  <c r="G137" i="9"/>
  <c r="E137" i="9" s="1"/>
  <c r="B137" i="9" s="1"/>
  <c r="F137" i="9"/>
  <c r="H136" i="9"/>
  <c r="E136" i="9" s="1"/>
  <c r="G136" i="9"/>
  <c r="F136" i="9"/>
  <c r="B136" i="9"/>
  <c r="H135" i="9"/>
  <c r="G135" i="9"/>
  <c r="F135" i="9"/>
  <c r="E135" i="9"/>
  <c r="B135" i="9" s="1"/>
  <c r="H134" i="9"/>
  <c r="G134" i="9"/>
  <c r="F134" i="9"/>
  <c r="H133" i="9"/>
  <c r="G133" i="9"/>
  <c r="F133" i="9"/>
  <c r="E133" i="9"/>
  <c r="B133" i="9" s="1"/>
  <c r="H132" i="9"/>
  <c r="G132" i="9"/>
  <c r="F132" i="9"/>
  <c r="E132" i="9"/>
  <c r="H131" i="9"/>
  <c r="G131" i="9"/>
  <c r="E131" i="9" s="1"/>
  <c r="B131" i="9" s="1"/>
  <c r="F131" i="9"/>
  <c r="H130" i="9"/>
  <c r="G130" i="9"/>
  <c r="E130" i="9" s="1"/>
  <c r="F130" i="9"/>
  <c r="H129" i="9"/>
  <c r="G129" i="9"/>
  <c r="E129" i="9" s="1"/>
  <c r="B129" i="9" s="1"/>
  <c r="F129" i="9"/>
  <c r="H128" i="9"/>
  <c r="E128" i="9" s="1"/>
  <c r="B128" i="9" s="1"/>
  <c r="G128" i="9"/>
  <c r="F128" i="9"/>
  <c r="H127" i="9"/>
  <c r="G127" i="9"/>
  <c r="F127" i="9"/>
  <c r="E127" i="9"/>
  <c r="B127" i="9" s="1"/>
  <c r="H126" i="9"/>
  <c r="G126" i="9"/>
  <c r="F126" i="9"/>
  <c r="H125" i="9"/>
  <c r="E125" i="9" s="1"/>
  <c r="B125" i="9" s="1"/>
  <c r="G125" i="9"/>
  <c r="F125" i="9"/>
  <c r="H124" i="9"/>
  <c r="G124" i="9"/>
  <c r="F124" i="9"/>
  <c r="E124" i="9"/>
  <c r="B124" i="9" s="1"/>
  <c r="H123" i="9"/>
  <c r="G123" i="9"/>
  <c r="E123" i="9" s="1"/>
  <c r="F123" i="9"/>
  <c r="H122" i="9"/>
  <c r="G122" i="9"/>
  <c r="E122" i="9" s="1"/>
  <c r="B122" i="9" s="1"/>
  <c r="F122" i="9"/>
  <c r="H121" i="9"/>
  <c r="G121" i="9"/>
  <c r="E121" i="9" s="1"/>
  <c r="B121" i="9" s="1"/>
  <c r="F121" i="9"/>
  <c r="H120" i="9"/>
  <c r="E120" i="9" s="1"/>
  <c r="G120" i="9"/>
  <c r="F120" i="9"/>
  <c r="B120" i="9"/>
  <c r="H119" i="9"/>
  <c r="G119" i="9"/>
  <c r="F119" i="9"/>
  <c r="E119" i="9"/>
  <c r="B119" i="9" s="1"/>
  <c r="H118" i="9"/>
  <c r="G118" i="9"/>
  <c r="F118" i="9"/>
  <c r="H117" i="9"/>
  <c r="G117" i="9"/>
  <c r="F117" i="9"/>
  <c r="E117" i="9"/>
  <c r="B117" i="9" s="1"/>
  <c r="H116" i="9"/>
  <c r="G116" i="9"/>
  <c r="F116" i="9"/>
  <c r="E116" i="9"/>
  <c r="H115" i="9"/>
  <c r="G115" i="9"/>
  <c r="E115" i="9" s="1"/>
  <c r="B115" i="9" s="1"/>
  <c r="F115" i="9"/>
  <c r="H114" i="9"/>
  <c r="G114" i="9"/>
  <c r="E114" i="9" s="1"/>
  <c r="B114" i="9" s="1"/>
  <c r="F114" i="9"/>
  <c r="H113" i="9"/>
  <c r="G113" i="9"/>
  <c r="F113" i="9"/>
  <c r="E113" i="9"/>
  <c r="B113" i="9" s="1"/>
  <c r="H112" i="9"/>
  <c r="G112" i="9"/>
  <c r="F112" i="9"/>
  <c r="E112" i="9"/>
  <c r="H111" i="9"/>
  <c r="G111" i="9"/>
  <c r="E111" i="9" s="1"/>
  <c r="B111" i="9" s="1"/>
  <c r="F111" i="9"/>
  <c r="H110" i="9"/>
  <c r="G110" i="9"/>
  <c r="E110" i="9" s="1"/>
  <c r="B110" i="9" s="1"/>
  <c r="F110" i="9"/>
  <c r="H109" i="9"/>
  <c r="G109" i="9"/>
  <c r="F109" i="9"/>
  <c r="E109" i="9"/>
  <c r="B109" i="9" s="1"/>
  <c r="H108" i="9"/>
  <c r="G108" i="9"/>
  <c r="F108" i="9"/>
  <c r="E108" i="9"/>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F82" i="9"/>
  <c r="H81" i="9"/>
  <c r="G81" i="9"/>
  <c r="F81" i="9"/>
  <c r="E81" i="9"/>
  <c r="B81" i="9" s="1"/>
  <c r="H80" i="9"/>
  <c r="G80" i="9"/>
  <c r="F80" i="9"/>
  <c r="E80" i="9"/>
  <c r="H79" i="9"/>
  <c r="G79" i="9"/>
  <c r="E79" i="9" s="1"/>
  <c r="F79" i="9"/>
  <c r="B79" i="9" s="1"/>
  <c r="H78" i="9"/>
  <c r="G78" i="9"/>
  <c r="F78" i="9"/>
  <c r="E78" i="9"/>
  <c r="B78" i="9" s="1"/>
  <c r="H77" i="9"/>
  <c r="E77" i="9" s="1"/>
  <c r="G77" i="9"/>
  <c r="F77" i="9"/>
  <c r="H76" i="9"/>
  <c r="G76" i="9"/>
  <c r="E76" i="9" s="1"/>
  <c r="B76" i="9" s="1"/>
  <c r="F76" i="9"/>
  <c r="H75" i="9"/>
  <c r="G75" i="9"/>
  <c r="F75" i="9"/>
  <c r="H74" i="9"/>
  <c r="G74" i="9"/>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F68" i="9"/>
  <c r="H67" i="9"/>
  <c r="G67" i="9"/>
  <c r="E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E56" i="9" s="1"/>
  <c r="B56" i="9" s="1"/>
  <c r="G56" i="9"/>
  <c r="F56" i="9"/>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F46" i="9"/>
  <c r="H45" i="9"/>
  <c r="E45" i="9" s="1"/>
  <c r="B45" i="9" s="1"/>
  <c r="G45" i="9"/>
  <c r="F45" i="9"/>
  <c r="H44" i="9"/>
  <c r="G44" i="9"/>
  <c r="E44" i="9" s="1"/>
  <c r="B44" i="9" s="1"/>
  <c r="F44" i="9"/>
  <c r="H43" i="9"/>
  <c r="G43" i="9"/>
  <c r="F43" i="9"/>
  <c r="H42" i="9"/>
  <c r="G42" i="9"/>
  <c r="F42" i="9"/>
  <c r="H41" i="9"/>
  <c r="E41" i="9" s="1"/>
  <c r="B41" i="9" s="1"/>
  <c r="G41" i="9"/>
  <c r="F41" i="9"/>
  <c r="H40" i="9"/>
  <c r="G40" i="9"/>
  <c r="E40" i="9" s="1"/>
  <c r="B40" i="9" s="1"/>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F34" i="9"/>
  <c r="H33" i="9"/>
  <c r="G33" i="9"/>
  <c r="F33" i="9"/>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H21" i="9"/>
  <c r="E21" i="9" s="1"/>
  <c r="G21" i="9"/>
  <c r="F21" i="9"/>
  <c r="B21" i="9"/>
  <c r="F20" i="9"/>
  <c r="F4" i="9"/>
  <c r="O3" i="9"/>
  <c r="I3" i="9"/>
  <c r="H3" i="9"/>
  <c r="G3" i="9"/>
  <c r="D101" i="8"/>
  <c r="I36" i="3" s="1"/>
  <c r="D95" i="8"/>
  <c r="C1570" i="1" s="1"/>
  <c r="D90" i="8"/>
  <c r="D85" i="8"/>
  <c r="D80" i="8"/>
  <c r="C1555" i="1" s="1"/>
  <c r="G1555" i="1" s="1"/>
  <c r="D75" i="8"/>
  <c r="D70" i="8"/>
  <c r="D65" i="8"/>
  <c r="D60" i="8"/>
  <c r="D55" i="8"/>
  <c r="D50" i="8"/>
  <c r="D44" i="8"/>
  <c r="D36" i="8"/>
  <c r="C1511" i="1" s="1"/>
  <c r="G1511" i="1" s="1"/>
  <c r="D26" i="8"/>
  <c r="C1501" i="1" s="1"/>
  <c r="H1501" i="1" s="1"/>
  <c r="D18" i="8"/>
  <c r="D8" i="8"/>
  <c r="C1483" i="1" s="1"/>
  <c r="G1483" i="1" s="1"/>
  <c r="E44" i="7"/>
  <c r="D44" i="7"/>
  <c r="E39" i="7"/>
  <c r="E38" i="7" s="1"/>
  <c r="I31" i="3" s="1"/>
  <c r="D39" i="7"/>
  <c r="D38" i="7" s="1"/>
  <c r="C1469" i="1" s="1"/>
  <c r="G1469" i="1" s="1"/>
  <c r="E30" i="7"/>
  <c r="D30" i="7"/>
  <c r="E23" i="7"/>
  <c r="D23" i="7"/>
  <c r="E22" i="7"/>
  <c r="D22" i="7"/>
  <c r="H30" i="3" s="1"/>
  <c r="E7" i="7"/>
  <c r="D7" i="7"/>
  <c r="E6" i="7"/>
  <c r="E5" i="7" s="1"/>
  <c r="D6" i="7"/>
  <c r="D5" i="7" s="1"/>
  <c r="H29" i="3"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F250" i="5"/>
  <c r="E250" i="5"/>
  <c r="D250" i="5"/>
  <c r="F249" i="5"/>
  <c r="F248" i="5"/>
  <c r="F247" i="5"/>
  <c r="E246" i="5"/>
  <c r="D1223" i="1" s="1"/>
  <c r="D246" i="5"/>
  <c r="F244" i="5"/>
  <c r="F243" i="5"/>
  <c r="E242" i="5"/>
  <c r="D242" i="5"/>
  <c r="F242" i="5" s="1"/>
  <c r="F241" i="5"/>
  <c r="F240" i="5"/>
  <c r="E239" i="5"/>
  <c r="E238" i="5" s="1"/>
  <c r="D239" i="5"/>
  <c r="F236" i="5"/>
  <c r="F235" i="5"/>
  <c r="E234" i="5"/>
  <c r="D1211" i="1"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c r="F77" i="5"/>
  <c r="F76" i="5"/>
  <c r="F75" i="5"/>
  <c r="F74" i="5"/>
  <c r="F73" i="5"/>
  <c r="F72" i="5"/>
  <c r="F71" i="5"/>
  <c r="E70" i="5"/>
  <c r="E69" i="5" s="1"/>
  <c r="D1047" i="1" s="1"/>
  <c r="D70" i="5"/>
  <c r="D69" i="5"/>
  <c r="F67" i="5"/>
  <c r="F66" i="5"/>
  <c r="F65" i="5"/>
  <c r="F64" i="5"/>
  <c r="E63" i="5"/>
  <c r="D1041" i="1" s="1"/>
  <c r="G1041" i="1" s="1"/>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2" i="9" s="1"/>
  <c r="F602" i="4"/>
  <c r="F601" i="4"/>
  <c r="F600" i="4"/>
  <c r="E599" i="4"/>
  <c r="D599" i="4"/>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22" i="4"/>
  <c r="F418" i="4"/>
  <c r="E418" i="4"/>
  <c r="D418" i="4"/>
  <c r="E417" i="4"/>
  <c r="D417" i="4"/>
  <c r="E416" i="4"/>
  <c r="D416" i="4"/>
  <c r="F411" i="4"/>
  <c r="F410" i="4"/>
  <c r="F409" i="4"/>
  <c r="F406" i="4"/>
  <c r="F405" i="4"/>
  <c r="F404" i="4"/>
  <c r="F403" i="4"/>
  <c r="E402" i="4"/>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39" i="1" s="1"/>
  <c r="D345" i="4"/>
  <c r="F343" i="4"/>
  <c r="F342" i="4"/>
  <c r="F341" i="4"/>
  <c r="F340" i="4"/>
  <c r="F339" i="4"/>
  <c r="E339" i="4"/>
  <c r="D334" i="1" s="1"/>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F264" i="4"/>
  <c r="E264" i="4"/>
  <c r="D264" i="4"/>
  <c r="D263" i="4"/>
  <c r="F263" i="4" s="1"/>
  <c r="F262" i="4"/>
  <c r="F261" i="4"/>
  <c r="F260" i="4"/>
  <c r="E259" i="4"/>
  <c r="E252" i="4" s="1"/>
  <c r="D248" i="1" s="1"/>
  <c r="D259" i="4"/>
  <c r="F258" i="4"/>
  <c r="F257" i="4"/>
  <c r="F256" i="4"/>
  <c r="F255" i="4"/>
  <c r="F254" i="4"/>
  <c r="F253" i="4"/>
  <c r="E253" i="4"/>
  <c r="D253" i="4"/>
  <c r="D252" i="4" s="1"/>
  <c r="F251" i="4"/>
  <c r="F250" i="4"/>
  <c r="F249" i="4"/>
  <c r="F248" i="4"/>
  <c r="E247" i="4"/>
  <c r="D243" i="1" s="1"/>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F74" i="4" s="1"/>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3" i="1" s="1"/>
  <c r="D8" i="4"/>
  <c r="G36" i="3"/>
  <c r="B36"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G1577" i="1"/>
  <c r="C1577" i="1"/>
  <c r="H1577" i="1" s="1"/>
  <c r="C1575" i="1"/>
  <c r="H1575" i="1" s="1"/>
  <c r="C1574" i="1"/>
  <c r="H1574" i="1" s="1"/>
  <c r="C1573" i="1"/>
  <c r="H1573" i="1" s="1"/>
  <c r="C1572" i="1"/>
  <c r="C1571" i="1"/>
  <c r="H1571" i="1" s="1"/>
  <c r="C1569" i="1"/>
  <c r="H1569" i="1" s="1"/>
  <c r="C1568" i="1"/>
  <c r="H1567" i="1"/>
  <c r="G1567" i="1"/>
  <c r="C1567" i="1"/>
  <c r="H1566" i="1"/>
  <c r="G1566" i="1"/>
  <c r="C1566" i="1"/>
  <c r="C1565" i="1"/>
  <c r="C1564" i="1"/>
  <c r="H1563" i="1"/>
  <c r="G1563" i="1"/>
  <c r="C1563" i="1"/>
  <c r="H1562" i="1"/>
  <c r="G1562" i="1"/>
  <c r="C1562" i="1"/>
  <c r="C1561" i="1"/>
  <c r="H1561" i="1" s="1"/>
  <c r="C1560" i="1"/>
  <c r="H1559" i="1"/>
  <c r="G1559" i="1"/>
  <c r="C1559" i="1"/>
  <c r="H1558" i="1"/>
  <c r="G1558" i="1"/>
  <c r="C1558" i="1"/>
  <c r="C1557" i="1"/>
  <c r="H1557" i="1" s="1"/>
  <c r="C1556" i="1"/>
  <c r="H1555" i="1"/>
  <c r="H1554" i="1"/>
  <c r="G1554" i="1"/>
  <c r="C1554" i="1"/>
  <c r="G1553" i="1"/>
  <c r="C1553" i="1"/>
  <c r="H1553" i="1" s="1"/>
  <c r="C1552" i="1"/>
  <c r="H1551" i="1"/>
  <c r="G1551" i="1"/>
  <c r="C1551" i="1"/>
  <c r="H1550" i="1"/>
  <c r="G1550" i="1"/>
  <c r="C1550" i="1"/>
  <c r="C1549" i="1"/>
  <c r="H1549" i="1" s="1"/>
  <c r="C1548" i="1"/>
  <c r="H1547" i="1"/>
  <c r="G1547" i="1"/>
  <c r="C1547" i="1"/>
  <c r="H1546" i="1"/>
  <c r="G1546" i="1"/>
  <c r="C1546" i="1"/>
  <c r="C1545" i="1"/>
  <c r="H1545" i="1" s="1"/>
  <c r="C1544" i="1"/>
  <c r="H1543" i="1"/>
  <c r="G1543" i="1"/>
  <c r="C1543" i="1"/>
  <c r="H1542" i="1"/>
  <c r="G1542" i="1"/>
  <c r="C1542" i="1"/>
  <c r="C1541" i="1"/>
  <c r="C1540" i="1"/>
  <c r="H1539" i="1"/>
  <c r="G1539" i="1"/>
  <c r="C1539" i="1"/>
  <c r="H1538" i="1"/>
  <c r="G1538" i="1"/>
  <c r="C1538" i="1"/>
  <c r="G1537" i="1"/>
  <c r="C1537" i="1"/>
  <c r="H1537" i="1" s="1"/>
  <c r="C1536" i="1"/>
  <c r="H1534" i="1"/>
  <c r="G1534" i="1"/>
  <c r="C1534" i="1"/>
  <c r="C1533" i="1"/>
  <c r="C1532" i="1"/>
  <c r="H1531" i="1"/>
  <c r="G1531" i="1"/>
  <c r="C1531" i="1"/>
  <c r="H1530" i="1"/>
  <c r="G1530" i="1"/>
  <c r="C1530" i="1"/>
  <c r="G1529" i="1"/>
  <c r="C1529" i="1"/>
  <c r="H1529" i="1" s="1"/>
  <c r="C1528" i="1"/>
  <c r="H1527" i="1"/>
  <c r="G1527" i="1"/>
  <c r="C1527" i="1"/>
  <c r="H1526" i="1"/>
  <c r="G1526" i="1"/>
  <c r="C1526" i="1"/>
  <c r="C1525" i="1"/>
  <c r="H1525" i="1" s="1"/>
  <c r="H1523" i="1"/>
  <c r="G1523" i="1"/>
  <c r="C1523" i="1"/>
  <c r="H1522" i="1"/>
  <c r="G1522" i="1"/>
  <c r="C1522" i="1"/>
  <c r="C1521" i="1"/>
  <c r="H1521" i="1" s="1"/>
  <c r="C1520" i="1"/>
  <c r="C1516" i="1"/>
  <c r="H1515" i="1"/>
  <c r="G1515" i="1"/>
  <c r="C1515" i="1"/>
  <c r="H1514" i="1"/>
  <c r="G1514" i="1"/>
  <c r="C1514" i="1"/>
  <c r="C1513" i="1"/>
  <c r="H1513" i="1" s="1"/>
  <c r="C1512" i="1"/>
  <c r="H1511" i="1"/>
  <c r="H1510" i="1"/>
  <c r="G1510" i="1"/>
  <c r="C1510" i="1"/>
  <c r="G1509" i="1"/>
  <c r="C1509" i="1"/>
  <c r="H1509" i="1" s="1"/>
  <c r="C1508" i="1"/>
  <c r="G1507" i="1"/>
  <c r="C1507" i="1"/>
  <c r="H1507" i="1" s="1"/>
  <c r="H1506" i="1"/>
  <c r="G1506" i="1"/>
  <c r="C1506" i="1"/>
  <c r="C1505" i="1"/>
  <c r="H1505" i="1" s="1"/>
  <c r="C1504" i="1"/>
  <c r="G1503" i="1"/>
  <c r="C1503" i="1"/>
  <c r="H1503" i="1" s="1"/>
  <c r="C1502" i="1"/>
  <c r="H1502" i="1" s="1"/>
  <c r="C1500" i="1"/>
  <c r="H1498" i="1"/>
  <c r="G1498" i="1"/>
  <c r="C1498" i="1"/>
  <c r="C1497" i="1"/>
  <c r="H1497" i="1" s="1"/>
  <c r="C1496" i="1"/>
  <c r="H1495" i="1"/>
  <c r="G1495" i="1"/>
  <c r="C1495" i="1"/>
  <c r="C1494" i="1"/>
  <c r="H1494" i="1" s="1"/>
  <c r="C1493" i="1"/>
  <c r="H1493" i="1" s="1"/>
  <c r="C1492" i="1"/>
  <c r="C1491" i="1"/>
  <c r="H1491" i="1" s="1"/>
  <c r="H1490" i="1"/>
  <c r="G1490" i="1"/>
  <c r="C1490" i="1"/>
  <c r="C1489" i="1"/>
  <c r="C1488" i="1"/>
  <c r="C1487" i="1"/>
  <c r="G1487" i="1" s="1"/>
  <c r="G1486" i="1"/>
  <c r="C1486" i="1"/>
  <c r="H1486" i="1" s="1"/>
  <c r="C1485" i="1"/>
  <c r="H1485" i="1" s="1"/>
  <c r="C1484" i="1"/>
  <c r="H1484" i="1" s="1"/>
  <c r="H1482" i="1"/>
  <c r="G1482" i="1"/>
  <c r="C1482" i="1"/>
  <c r="C1480" i="1"/>
  <c r="H1480" i="1" s="1"/>
  <c r="J1479" i="1"/>
  <c r="H1479" i="1"/>
  <c r="G1479" i="1"/>
  <c r="I1479" i="1" s="1"/>
  <c r="D1479" i="1"/>
  <c r="C1479" i="1"/>
  <c r="D1478" i="1"/>
  <c r="C1478" i="1"/>
  <c r="G1478" i="1" s="1"/>
  <c r="J1477" i="1"/>
  <c r="D1477" i="1"/>
  <c r="H1477" i="1" s="1"/>
  <c r="C1477" i="1"/>
  <c r="D1476" i="1"/>
  <c r="H1476" i="1" s="1"/>
  <c r="C1476" i="1"/>
  <c r="D1475" i="1"/>
  <c r="C1475" i="1"/>
  <c r="D1474" i="1"/>
  <c r="C1474" i="1"/>
  <c r="H1473" i="1"/>
  <c r="I1473" i="1" s="1"/>
  <c r="D1473" i="1"/>
  <c r="C1473" i="1"/>
  <c r="G1473" i="1" s="1"/>
  <c r="J1472" i="1"/>
  <c r="H1472" i="1"/>
  <c r="D1472" i="1"/>
  <c r="G1472" i="1" s="1"/>
  <c r="I1472" i="1" s="1"/>
  <c r="C1472" i="1"/>
  <c r="J1471" i="1"/>
  <c r="D1471" i="1"/>
  <c r="C1471" i="1"/>
  <c r="D1470" i="1"/>
  <c r="C1470" i="1"/>
  <c r="G1470" i="1" s="1"/>
  <c r="H1469" i="1"/>
  <c r="D1469" i="1"/>
  <c r="J1468" i="1"/>
  <c r="H1468" i="1"/>
  <c r="D1468" i="1"/>
  <c r="G1468" i="1" s="1"/>
  <c r="C1468" i="1"/>
  <c r="J1467" i="1"/>
  <c r="D1467" i="1"/>
  <c r="C1467" i="1"/>
  <c r="D1466" i="1"/>
  <c r="C1466" i="1"/>
  <c r="H1465" i="1"/>
  <c r="I1465" i="1" s="1"/>
  <c r="D1465" i="1"/>
  <c r="C1465" i="1"/>
  <c r="G1465" i="1" s="1"/>
  <c r="J1464" i="1"/>
  <c r="H1464" i="1"/>
  <c r="D1464" i="1"/>
  <c r="G1464" i="1" s="1"/>
  <c r="C1464" i="1"/>
  <c r="J1463" i="1"/>
  <c r="D1463" i="1"/>
  <c r="C1463" i="1"/>
  <c r="D1462" i="1"/>
  <c r="C1462" i="1"/>
  <c r="D1461" i="1"/>
  <c r="C1461" i="1"/>
  <c r="H1460" i="1"/>
  <c r="I1460" i="1" s="1"/>
  <c r="D1460" i="1"/>
  <c r="C1460" i="1"/>
  <c r="G1460" i="1" s="1"/>
  <c r="J1459" i="1"/>
  <c r="H1459" i="1"/>
  <c r="D1459" i="1"/>
  <c r="G1459" i="1" s="1"/>
  <c r="I1459" i="1" s="1"/>
  <c r="C1459" i="1"/>
  <c r="D1458" i="1"/>
  <c r="C1458" i="1"/>
  <c r="D1457" i="1"/>
  <c r="C1457" i="1"/>
  <c r="D1456" i="1"/>
  <c r="C1456" i="1"/>
  <c r="G1456" i="1" s="1"/>
  <c r="J1455" i="1"/>
  <c r="H1455" i="1"/>
  <c r="D1455" i="1"/>
  <c r="G1455" i="1" s="1"/>
  <c r="I1455" i="1" s="1"/>
  <c r="C1455" i="1"/>
  <c r="D1454" i="1"/>
  <c r="C1454" i="1"/>
  <c r="H1454" i="1" s="1"/>
  <c r="D1453" i="1"/>
  <c r="J1452" i="1"/>
  <c r="D1452" i="1"/>
  <c r="C1452" i="1"/>
  <c r="D1451" i="1"/>
  <c r="C1451" i="1"/>
  <c r="H1450" i="1"/>
  <c r="I1450" i="1" s="1"/>
  <c r="D1450" i="1"/>
  <c r="C1450" i="1"/>
  <c r="G1450" i="1" s="1"/>
  <c r="J1449" i="1"/>
  <c r="H1449" i="1"/>
  <c r="D1449" i="1"/>
  <c r="G1449" i="1" s="1"/>
  <c r="C1449" i="1"/>
  <c r="J1448" i="1"/>
  <c r="D1448" i="1"/>
  <c r="C1448" i="1"/>
  <c r="D1447" i="1"/>
  <c r="C1447" i="1"/>
  <c r="H1446" i="1"/>
  <c r="I1446" i="1" s="1"/>
  <c r="D1446" i="1"/>
  <c r="C1446" i="1"/>
  <c r="G1446" i="1" s="1"/>
  <c r="J1445" i="1"/>
  <c r="G1445" i="1"/>
  <c r="D1445" i="1"/>
  <c r="C1445" i="1"/>
  <c r="H1445" i="1" s="1"/>
  <c r="H1444" i="1"/>
  <c r="D1444" i="1"/>
  <c r="C1444" i="1"/>
  <c r="J1444" i="1" s="1"/>
  <c r="D1443" i="1"/>
  <c r="C1443" i="1"/>
  <c r="H1442" i="1"/>
  <c r="G1442" i="1"/>
  <c r="I1442" i="1" s="1"/>
  <c r="D1442" i="1"/>
  <c r="C1442" i="1"/>
  <c r="J1442" i="1" s="1"/>
  <c r="G1441" i="1"/>
  <c r="I1441" i="1" s="1"/>
  <c r="D1441" i="1"/>
  <c r="C1441" i="1"/>
  <c r="H1441" i="1" s="1"/>
  <c r="D1440" i="1"/>
  <c r="C1440" i="1"/>
  <c r="J1440" i="1" s="1"/>
  <c r="J1439" i="1"/>
  <c r="D1439" i="1"/>
  <c r="C1439" i="1"/>
  <c r="D1438" i="1"/>
  <c r="C1438" i="1"/>
  <c r="H1438" i="1" s="1"/>
  <c r="D1437" i="1"/>
  <c r="C1437" i="1"/>
  <c r="G1437" i="1" s="1"/>
  <c r="D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D1414" i="1"/>
  <c r="C1414" i="1"/>
  <c r="H1413" i="1"/>
  <c r="D1413" i="1"/>
  <c r="C1413" i="1"/>
  <c r="G1413" i="1" s="1"/>
  <c r="D1412" i="1"/>
  <c r="H1411" i="1"/>
  <c r="D1411" i="1"/>
  <c r="C1411" i="1"/>
  <c r="G1411" i="1" s="1"/>
  <c r="H1410" i="1"/>
  <c r="D1410" i="1"/>
  <c r="C1410" i="1"/>
  <c r="G1410" i="1" s="1"/>
  <c r="H1409" i="1"/>
  <c r="D1409" i="1"/>
  <c r="C1409" i="1"/>
  <c r="G1409"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D1267" i="1"/>
  <c r="H1267" i="1" s="1"/>
  <c r="C1267" i="1"/>
  <c r="H1266" i="1"/>
  <c r="D1266" i="1"/>
  <c r="C1266" i="1"/>
  <c r="G1266" i="1" s="1"/>
  <c r="D1265" i="1"/>
  <c r="H1265" i="1" s="1"/>
  <c r="C1265" i="1"/>
  <c r="G1265" i="1" s="1"/>
  <c r="D1264" i="1"/>
  <c r="H1264" i="1" s="1"/>
  <c r="C1264" i="1"/>
  <c r="D1263" i="1"/>
  <c r="H1263" i="1" s="1"/>
  <c r="C1263" i="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D1245" i="1"/>
  <c r="H1245" i="1" s="1"/>
  <c r="C1245" i="1"/>
  <c r="G1245" i="1" s="1"/>
  <c r="H1244" i="1"/>
  <c r="D1244" i="1"/>
  <c r="C1244" i="1"/>
  <c r="H1243" i="1"/>
  <c r="G1243" i="1"/>
  <c r="D1243" i="1"/>
  <c r="C1243" i="1"/>
  <c r="H1242" i="1"/>
  <c r="G1242" i="1"/>
  <c r="D1242" i="1"/>
  <c r="C1242" i="1"/>
  <c r="D1241" i="1"/>
  <c r="H1241" i="1" s="1"/>
  <c r="C1241" i="1"/>
  <c r="G1240" i="1"/>
  <c r="D1240" i="1"/>
  <c r="H1240" i="1" s="1"/>
  <c r="C1240" i="1"/>
  <c r="H1239" i="1"/>
  <c r="G1239" i="1"/>
  <c r="D1239" i="1"/>
  <c r="C1239" i="1"/>
  <c r="H1238" i="1"/>
  <c r="G1238" i="1"/>
  <c r="D1238" i="1"/>
  <c r="C1238" i="1"/>
  <c r="D1237" i="1"/>
  <c r="C1237" i="1"/>
  <c r="D1236" i="1"/>
  <c r="C1236" i="1"/>
  <c r="H1234" i="1"/>
  <c r="G1234" i="1"/>
  <c r="D1234" i="1"/>
  <c r="C1234" i="1"/>
  <c r="H1233" i="1"/>
  <c r="D1233" i="1"/>
  <c r="C1233" i="1"/>
  <c r="G1233" i="1" s="1"/>
  <c r="D1232" i="1"/>
  <c r="C1232" i="1"/>
  <c r="H1231" i="1"/>
  <c r="G1231" i="1"/>
  <c r="D1231" i="1"/>
  <c r="C1231" i="1"/>
  <c r="H1230" i="1"/>
  <c r="G1230" i="1"/>
  <c r="D1230" i="1"/>
  <c r="C1230" i="1"/>
  <c r="D1229" i="1"/>
  <c r="H1229" i="1" s="1"/>
  <c r="C1229" i="1"/>
  <c r="D1228" i="1"/>
  <c r="G1228" i="1" s="1"/>
  <c r="C1228" i="1"/>
  <c r="D1227" i="1"/>
  <c r="G1227" i="1" s="1"/>
  <c r="C1227" i="1"/>
  <c r="D1226" i="1"/>
  <c r="H1226" i="1" s="1"/>
  <c r="C1226" i="1"/>
  <c r="D1225" i="1"/>
  <c r="H1225" i="1" s="1"/>
  <c r="C1225" i="1"/>
  <c r="D1224" i="1"/>
  <c r="C1224" i="1"/>
  <c r="C1223" i="1"/>
  <c r="H1221" i="1"/>
  <c r="G1221" i="1"/>
  <c r="D1221" i="1"/>
  <c r="C1221" i="1"/>
  <c r="H1220" i="1"/>
  <c r="G1220" i="1"/>
  <c r="D1220" i="1"/>
  <c r="C1220" i="1"/>
  <c r="H1219" i="1"/>
  <c r="G1219" i="1"/>
  <c r="D1219" i="1"/>
  <c r="C1219" i="1"/>
  <c r="H1218" i="1"/>
  <c r="G1218" i="1"/>
  <c r="D1218" i="1"/>
  <c r="C1218" i="1"/>
  <c r="D1217" i="1"/>
  <c r="C1217" i="1"/>
  <c r="D1216" i="1"/>
  <c r="C1216" i="1"/>
  <c r="D1215" i="1"/>
  <c r="D1213" i="1"/>
  <c r="G1213" i="1" s="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H1165" i="1" s="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H1157" i="1" s="1"/>
  <c r="D1156" i="1"/>
  <c r="C1156" i="1"/>
  <c r="D1155" i="1"/>
  <c r="C1155" i="1"/>
  <c r="D1154" i="1"/>
  <c r="C1154" i="1"/>
  <c r="D1151" i="1"/>
  <c r="C1151" i="1"/>
  <c r="H1150" i="1"/>
  <c r="G1150" i="1"/>
  <c r="D1150" i="1"/>
  <c r="C1150" i="1"/>
  <c r="D1149" i="1"/>
  <c r="C1149" i="1"/>
  <c r="D1148" i="1"/>
  <c r="C1148" i="1"/>
  <c r="H1147" i="1"/>
  <c r="G1147" i="1"/>
  <c r="D1147" i="1"/>
  <c r="C1147" i="1"/>
  <c r="H1146" i="1"/>
  <c r="G1146" i="1"/>
  <c r="D1146" i="1"/>
  <c r="C1146" i="1"/>
  <c r="H1145" i="1"/>
  <c r="G1145" i="1"/>
  <c r="D1145" i="1"/>
  <c r="C1145" i="1"/>
  <c r="D1144" i="1"/>
  <c r="C1144" i="1"/>
  <c r="H1143" i="1"/>
  <c r="G1143" i="1"/>
  <c r="D1143" i="1"/>
  <c r="C1143" i="1"/>
  <c r="D1142" i="1"/>
  <c r="C1142" i="1"/>
  <c r="H1142" i="1" s="1"/>
  <c r="H1141" i="1"/>
  <c r="G1141" i="1"/>
  <c r="D1141" i="1"/>
  <c r="C1141" i="1"/>
  <c r="H1140" i="1"/>
  <c r="G1140" i="1"/>
  <c r="D1140" i="1"/>
  <c r="C1140" i="1"/>
  <c r="H1139" i="1"/>
  <c r="G1139" i="1"/>
  <c r="D1139" i="1"/>
  <c r="C1139"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G1064" i="1" s="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C1048" i="1"/>
  <c r="C1047" i="1"/>
  <c r="H1045" i="1"/>
  <c r="G1045" i="1"/>
  <c r="D1045" i="1"/>
  <c r="C1045" i="1"/>
  <c r="H1044" i="1"/>
  <c r="G1044" i="1"/>
  <c r="D1044" i="1"/>
  <c r="C1044" i="1"/>
  <c r="H1043" i="1"/>
  <c r="G1043" i="1"/>
  <c r="D1043" i="1"/>
  <c r="C1043" i="1"/>
  <c r="D1042" i="1"/>
  <c r="G1042" i="1" s="1"/>
  <c r="C1042"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D1034" i="1"/>
  <c r="C1034" i="1"/>
  <c r="D1033" i="1"/>
  <c r="G1033" i="1" s="1"/>
  <c r="C1033" i="1"/>
  <c r="D1032" i="1"/>
  <c r="G1032" i="1" s="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G1018" i="1" s="1"/>
  <c r="C1018" i="1"/>
  <c r="H1017" i="1"/>
  <c r="G1017" i="1"/>
  <c r="D1017" i="1"/>
  <c r="C1017" i="1"/>
  <c r="H1016" i="1"/>
  <c r="G1016" i="1"/>
  <c r="D1016" i="1"/>
  <c r="C1016" i="1"/>
  <c r="H1015" i="1"/>
  <c r="G1015" i="1"/>
  <c r="D1015" i="1"/>
  <c r="C1015" i="1"/>
  <c r="D1014" i="1"/>
  <c r="H1014" i="1" s="1"/>
  <c r="C1014" i="1"/>
  <c r="D1013" i="1"/>
  <c r="G1013" i="1" s="1"/>
  <c r="C1013" i="1"/>
  <c r="D1012" i="1"/>
  <c r="G1012" i="1" s="1"/>
  <c r="C1012" i="1"/>
  <c r="H1011" i="1"/>
  <c r="G1011" i="1"/>
  <c r="D1011" i="1"/>
  <c r="C1011" i="1"/>
  <c r="H1010" i="1"/>
  <c r="G1010" i="1"/>
  <c r="D1010" i="1"/>
  <c r="C1010" i="1"/>
  <c r="H1009" i="1"/>
  <c r="G1009" i="1"/>
  <c r="D1009" i="1"/>
  <c r="C1009" i="1"/>
  <c r="D1008" i="1"/>
  <c r="H1008" i="1" s="1"/>
  <c r="C1008" i="1"/>
  <c r="D1007" i="1"/>
  <c r="H1007" i="1" s="1"/>
  <c r="C1007" i="1"/>
  <c r="D1006" i="1"/>
  <c r="G1006" i="1" s="1"/>
  <c r="C1006" i="1"/>
  <c r="H1005" i="1"/>
  <c r="G1005" i="1"/>
  <c r="D1005" i="1"/>
  <c r="C1005" i="1"/>
  <c r="D1004" i="1"/>
  <c r="H1004" i="1" s="1"/>
  <c r="C1004" i="1"/>
  <c r="G1003" i="1"/>
  <c r="D1003" i="1"/>
  <c r="H1003" i="1" s="1"/>
  <c r="C1003" i="1"/>
  <c r="G1002" i="1"/>
  <c r="D1002" i="1"/>
  <c r="H1002" i="1" s="1"/>
  <c r="C1002" i="1"/>
  <c r="H1001" i="1"/>
  <c r="G1001" i="1"/>
  <c r="D1001" i="1"/>
  <c r="C1001" i="1"/>
  <c r="G1000" i="1"/>
  <c r="D1000" i="1"/>
  <c r="H1000" i="1" s="1"/>
  <c r="C1000" i="1"/>
  <c r="G999" i="1"/>
  <c r="D999" i="1"/>
  <c r="H999" i="1" s="1"/>
  <c r="C999" i="1"/>
  <c r="D998" i="1"/>
  <c r="G998" i="1" s="1"/>
  <c r="C998" i="1"/>
  <c r="D997" i="1"/>
  <c r="H997" i="1" s="1"/>
  <c r="C997" i="1"/>
  <c r="D996" i="1"/>
  <c r="G996" i="1" s="1"/>
  <c r="C996" i="1"/>
  <c r="H995" i="1"/>
  <c r="G995" i="1"/>
  <c r="D995" i="1"/>
  <c r="C995" i="1"/>
  <c r="H994" i="1"/>
  <c r="G994" i="1"/>
  <c r="D994" i="1"/>
  <c r="C994" i="1"/>
  <c r="D993" i="1"/>
  <c r="G993" i="1" s="1"/>
  <c r="C993" i="1"/>
  <c r="H992" i="1"/>
  <c r="G992" i="1"/>
  <c r="D992" i="1"/>
  <c r="C992" i="1"/>
  <c r="C991" i="1"/>
  <c r="C990" i="1"/>
  <c r="D989" i="1"/>
  <c r="H989" i="1" s="1"/>
  <c r="C989" i="1"/>
  <c r="H988" i="1"/>
  <c r="D988" i="1"/>
  <c r="G988" i="1" s="1"/>
  <c r="C988" i="1"/>
  <c r="D987" i="1"/>
  <c r="C987" i="1"/>
  <c r="H987"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0" i="1"/>
  <c r="G820" i="1"/>
  <c r="D820" i="1"/>
  <c r="C820" i="1"/>
  <c r="H819" i="1"/>
  <c r="G819" i="1"/>
  <c r="D819" i="1"/>
  <c r="C819" i="1"/>
  <c r="H818" i="1"/>
  <c r="G818" i="1"/>
  <c r="D818" i="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C717" i="1"/>
  <c r="G717" i="1" s="1"/>
  <c r="H716" i="1"/>
  <c r="G716" i="1"/>
  <c r="D716" i="1"/>
  <c r="C716" i="1"/>
  <c r="D715" i="1"/>
  <c r="C715" i="1"/>
  <c r="G715" i="1" s="1"/>
  <c r="H714" i="1"/>
  <c r="G714" i="1"/>
  <c r="D714" i="1"/>
  <c r="C714" i="1"/>
  <c r="D713" i="1"/>
  <c r="C713" i="1"/>
  <c r="H712" i="1"/>
  <c r="G712" i="1"/>
  <c r="D712" i="1"/>
  <c r="C712" i="1"/>
  <c r="D711" i="1"/>
  <c r="G711" i="1" s="1"/>
  <c r="C711" i="1"/>
  <c r="D710" i="1"/>
  <c r="G710" i="1" s="1"/>
  <c r="C710" i="1"/>
  <c r="H710" i="1" s="1"/>
  <c r="G709" i="1"/>
  <c r="D709" i="1"/>
  <c r="C709" i="1"/>
  <c r="H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D689" i="1"/>
  <c r="G689" i="1" s="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C647" i="1"/>
  <c r="H647" i="1" s="1"/>
  <c r="H646" i="1"/>
  <c r="G646" i="1"/>
  <c r="D646" i="1"/>
  <c r="C646" i="1"/>
  <c r="C645" i="1"/>
  <c r="H645" i="1" s="1"/>
  <c r="D644" i="1"/>
  <c r="G644" i="1" s="1"/>
  <c r="C644" i="1"/>
  <c r="H643" i="1"/>
  <c r="G643" i="1"/>
  <c r="D643" i="1"/>
  <c r="C643" i="1"/>
  <c r="D642" i="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H413" i="1"/>
  <c r="G413" i="1"/>
  <c r="D413" i="1"/>
  <c r="C413" i="1"/>
  <c r="D412" i="1"/>
  <c r="C412" i="1"/>
  <c r="H412" i="1" s="1"/>
  <c r="D411" i="1"/>
  <c r="G411" i="1" s="1"/>
  <c r="C411" i="1"/>
  <c r="H406" i="1"/>
  <c r="G406" i="1"/>
  <c r="D406" i="1"/>
  <c r="C406" i="1"/>
  <c r="H405" i="1"/>
  <c r="G405" i="1"/>
  <c r="D405" i="1"/>
  <c r="C405" i="1"/>
  <c r="H404" i="1"/>
  <c r="G404" i="1"/>
  <c r="D404" i="1"/>
  <c r="C404" i="1"/>
  <c r="H401" i="1"/>
  <c r="G401" i="1"/>
  <c r="D401" i="1"/>
  <c r="C401" i="1"/>
  <c r="H400" i="1"/>
  <c r="D400" i="1"/>
  <c r="C400" i="1"/>
  <c r="G400" i="1" s="1"/>
  <c r="H399" i="1"/>
  <c r="D399" i="1"/>
  <c r="C399" i="1"/>
  <c r="G399" i="1" s="1"/>
  <c r="D398" i="1"/>
  <c r="C398" i="1"/>
  <c r="G398" i="1" s="1"/>
  <c r="D397" i="1"/>
  <c r="C397" i="1"/>
  <c r="H396" i="1"/>
  <c r="D396" i="1"/>
  <c r="C396" i="1"/>
  <c r="G396" i="1" s="1"/>
  <c r="H395" i="1"/>
  <c r="D395" i="1"/>
  <c r="C395" i="1"/>
  <c r="G395" i="1" s="1"/>
  <c r="D394" i="1"/>
  <c r="C394" i="1"/>
  <c r="G394" i="1" s="1"/>
  <c r="D393" i="1"/>
  <c r="C393" i="1"/>
  <c r="G393" i="1" s="1"/>
  <c r="H392" i="1"/>
  <c r="D392" i="1"/>
  <c r="C392" i="1"/>
  <c r="G392" i="1" s="1"/>
  <c r="D391" i="1"/>
  <c r="D390" i="1"/>
  <c r="C390" i="1"/>
  <c r="G390" i="1" s="1"/>
  <c r="D389" i="1"/>
  <c r="C389" i="1"/>
  <c r="G389" i="1" s="1"/>
  <c r="H388" i="1"/>
  <c r="D388" i="1"/>
  <c r="C388" i="1"/>
  <c r="G388" i="1" s="1"/>
  <c r="H387" i="1"/>
  <c r="D387" i="1"/>
  <c r="C387" i="1"/>
  <c r="G387" i="1" s="1"/>
  <c r="D386" i="1"/>
  <c r="C386" i="1"/>
  <c r="G386" i="1" s="1"/>
  <c r="D385" i="1"/>
  <c r="C385" i="1"/>
  <c r="G385" i="1" s="1"/>
  <c r="H384" i="1"/>
  <c r="D384" i="1"/>
  <c r="C384" i="1"/>
  <c r="G384" i="1" s="1"/>
  <c r="H383" i="1"/>
  <c r="D383" i="1"/>
  <c r="C383" i="1"/>
  <c r="G383" i="1" s="1"/>
  <c r="D382" i="1"/>
  <c r="C382" i="1"/>
  <c r="G382" i="1" s="1"/>
  <c r="D381" i="1"/>
  <c r="C381" i="1"/>
  <c r="G381" i="1" s="1"/>
  <c r="H380" i="1"/>
  <c r="D380" i="1"/>
  <c r="C380" i="1"/>
  <c r="G380" i="1" s="1"/>
  <c r="D379" i="1"/>
  <c r="C379" i="1"/>
  <c r="D378" i="1"/>
  <c r="C378" i="1"/>
  <c r="D377" i="1"/>
  <c r="C377" i="1"/>
  <c r="G377" i="1" s="1"/>
  <c r="H376" i="1"/>
  <c r="D376" i="1"/>
  <c r="C376" i="1"/>
  <c r="G376" i="1" s="1"/>
  <c r="H375" i="1"/>
  <c r="D375" i="1"/>
  <c r="C375" i="1"/>
  <c r="G375" i="1" s="1"/>
  <c r="D374" i="1"/>
  <c r="C374" i="1"/>
  <c r="G374" i="1" s="1"/>
  <c r="D373" i="1"/>
  <c r="C373" i="1"/>
  <c r="G373" i="1" s="1"/>
  <c r="H372" i="1"/>
  <c r="D372" i="1"/>
  <c r="C372" i="1"/>
  <c r="G372" i="1" s="1"/>
  <c r="D371" i="1"/>
  <c r="C371" i="1"/>
  <c r="D370" i="1"/>
  <c r="C370" i="1"/>
  <c r="D369" i="1"/>
  <c r="C369" i="1"/>
  <c r="G369" i="1" s="1"/>
  <c r="H368" i="1"/>
  <c r="D368" i="1"/>
  <c r="C368" i="1"/>
  <c r="G368" i="1" s="1"/>
  <c r="H367" i="1"/>
  <c r="D367" i="1"/>
  <c r="C367" i="1"/>
  <c r="D366" i="1"/>
  <c r="C366" i="1"/>
  <c r="G366" i="1" s="1"/>
  <c r="D365" i="1"/>
  <c r="C365" i="1"/>
  <c r="D364" i="1"/>
  <c r="C364" i="1"/>
  <c r="D363" i="1"/>
  <c r="C363" i="1"/>
  <c r="G363" i="1" s="1"/>
  <c r="D362" i="1"/>
  <c r="C362" i="1"/>
  <c r="G362" i="1" s="1"/>
  <c r="D361" i="1"/>
  <c r="C361" i="1"/>
  <c r="G361" i="1" s="1"/>
  <c r="H360" i="1"/>
  <c r="D360" i="1"/>
  <c r="C360" i="1"/>
  <c r="G360" i="1" s="1"/>
  <c r="H359" i="1"/>
  <c r="D359" i="1"/>
  <c r="C359" i="1"/>
  <c r="G359" i="1" s="1"/>
  <c r="D357" i="1"/>
  <c r="C357" i="1"/>
  <c r="G357" i="1" s="1"/>
  <c r="H356" i="1"/>
  <c r="D356" i="1"/>
  <c r="C356" i="1"/>
  <c r="G356" i="1" s="1"/>
  <c r="H355" i="1"/>
  <c r="D355" i="1"/>
  <c r="C355" i="1"/>
  <c r="G355" i="1" s="1"/>
  <c r="D354" i="1"/>
  <c r="C354" i="1"/>
  <c r="G354" i="1" s="1"/>
  <c r="D353" i="1"/>
  <c r="C353" i="1"/>
  <c r="G353" i="1" s="1"/>
  <c r="H352" i="1"/>
  <c r="D352" i="1"/>
  <c r="C352" i="1"/>
  <c r="G352" i="1" s="1"/>
  <c r="D351" i="1"/>
  <c r="C351" i="1"/>
  <c r="D350" i="1"/>
  <c r="C350" i="1"/>
  <c r="G350" i="1" s="1"/>
  <c r="D349" i="1"/>
  <c r="C349" i="1"/>
  <c r="G349" i="1" s="1"/>
  <c r="H348" i="1"/>
  <c r="D348" i="1"/>
  <c r="C348" i="1"/>
  <c r="G348" i="1" s="1"/>
  <c r="H347" i="1"/>
  <c r="D347" i="1"/>
  <c r="C347" i="1"/>
  <c r="G347" i="1" s="1"/>
  <c r="D346" i="1"/>
  <c r="H344" i="1"/>
  <c r="D344" i="1"/>
  <c r="C344" i="1"/>
  <c r="G344" i="1" s="1"/>
  <c r="H343" i="1"/>
  <c r="D343" i="1"/>
  <c r="C343" i="1"/>
  <c r="G343" i="1" s="1"/>
  <c r="D342" i="1"/>
  <c r="C342" i="1"/>
  <c r="G342" i="1" s="1"/>
  <c r="D341" i="1"/>
  <c r="C341" i="1"/>
  <c r="G341" i="1" s="1"/>
  <c r="H340" i="1"/>
  <c r="D340" i="1"/>
  <c r="C340" i="1"/>
  <c r="G340" i="1" s="1"/>
  <c r="H338" i="1"/>
  <c r="G338" i="1"/>
  <c r="D338" i="1"/>
  <c r="C338" i="1"/>
  <c r="H337" i="1"/>
  <c r="G337" i="1"/>
  <c r="D337" i="1"/>
  <c r="C337" i="1"/>
  <c r="H336" i="1"/>
  <c r="G336" i="1"/>
  <c r="D336" i="1"/>
  <c r="C336" i="1"/>
  <c r="H335" i="1"/>
  <c r="G335" i="1"/>
  <c r="D335" i="1"/>
  <c r="C335" i="1"/>
  <c r="H334" i="1"/>
  <c r="G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H305" i="1"/>
  <c r="D305" i="1"/>
  <c r="C305" i="1"/>
  <c r="G305" i="1" s="1"/>
  <c r="H304" i="1"/>
  <c r="D304" i="1"/>
  <c r="C304" i="1"/>
  <c r="G304" i="1" s="1"/>
  <c r="D303" i="1"/>
  <c r="C303" i="1"/>
  <c r="G303" i="1" s="1"/>
  <c r="D302" i="1"/>
  <c r="C302" i="1"/>
  <c r="G302" i="1" s="1"/>
  <c r="H301" i="1"/>
  <c r="D301" i="1"/>
  <c r="C301" i="1"/>
  <c r="G301" i="1" s="1"/>
  <c r="H300" i="1"/>
  <c r="D300" i="1"/>
  <c r="C300" i="1"/>
  <c r="G300" i="1" s="1"/>
  <c r="D299" i="1"/>
  <c r="C299" i="1"/>
  <c r="G299" i="1" s="1"/>
  <c r="D298" i="1"/>
  <c r="C298" i="1"/>
  <c r="G298" i="1" s="1"/>
  <c r="H297" i="1"/>
  <c r="D297" i="1"/>
  <c r="C297" i="1"/>
  <c r="G297" i="1" s="1"/>
  <c r="H296" i="1"/>
  <c r="D296" i="1"/>
  <c r="C296" i="1"/>
  <c r="G296" i="1" s="1"/>
  <c r="D295" i="1"/>
  <c r="C295" i="1"/>
  <c r="G295" i="1" s="1"/>
  <c r="D294" i="1"/>
  <c r="H292" i="1"/>
  <c r="G292" i="1"/>
  <c r="D292" i="1"/>
  <c r="C292" i="1"/>
  <c r="H291" i="1"/>
  <c r="G291" i="1"/>
  <c r="D291" i="1"/>
  <c r="C291" i="1"/>
  <c r="H290" i="1"/>
  <c r="G290" i="1"/>
  <c r="D290" i="1"/>
  <c r="C290" i="1"/>
  <c r="H289" i="1"/>
  <c r="G289" i="1"/>
  <c r="D289" i="1"/>
  <c r="C289" i="1"/>
  <c r="D288" i="1"/>
  <c r="C288" i="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H269" i="1"/>
  <c r="C269" i="1"/>
  <c r="G269" i="1" s="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C259"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C243" i="1"/>
  <c r="D242" i="1"/>
  <c r="C242" i="1"/>
  <c r="G242" i="1" s="1"/>
  <c r="H241" i="1"/>
  <c r="D241" i="1"/>
  <c r="C241" i="1"/>
  <c r="G241" i="1" s="1"/>
  <c r="H240" i="1"/>
  <c r="D240" i="1"/>
  <c r="C240" i="1"/>
  <c r="G240" i="1" s="1"/>
  <c r="D239" i="1"/>
  <c r="C239" i="1"/>
  <c r="G239" i="1" s="1"/>
  <c r="D238" i="1"/>
  <c r="C238" i="1"/>
  <c r="G238" i="1" s="1"/>
  <c r="H237" i="1"/>
  <c r="D237" i="1"/>
  <c r="C237" i="1"/>
  <c r="G237" i="1" s="1"/>
  <c r="H236" i="1"/>
  <c r="D236" i="1"/>
  <c r="C236" i="1"/>
  <c r="G236" i="1" s="1"/>
  <c r="D235" i="1"/>
  <c r="C235" i="1"/>
  <c r="G235" i="1" s="1"/>
  <c r="D234" i="1"/>
  <c r="C234" i="1"/>
  <c r="G234" i="1" s="1"/>
  <c r="H233" i="1"/>
  <c r="D233" i="1"/>
  <c r="C233" i="1"/>
  <c r="G233"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C215" i="1"/>
  <c r="D214" i="1"/>
  <c r="C214" i="1"/>
  <c r="D213" i="1"/>
  <c r="C213" i="1"/>
  <c r="D212" i="1"/>
  <c r="C212" i="1"/>
  <c r="C211" i="1"/>
  <c r="D210" i="1"/>
  <c r="H210" i="1" s="1"/>
  <c r="C210" i="1"/>
  <c r="D209" i="1"/>
  <c r="C209" i="1"/>
  <c r="G209" i="1" s="1"/>
  <c r="D208" i="1"/>
  <c r="C208" i="1"/>
  <c r="G208" i="1" s="1"/>
  <c r="D207" i="1"/>
  <c r="C207" i="1"/>
  <c r="D206" i="1"/>
  <c r="C206" i="1"/>
  <c r="H205" i="1"/>
  <c r="D205" i="1"/>
  <c r="C205" i="1"/>
  <c r="G205" i="1" s="1"/>
  <c r="D204" i="1"/>
  <c r="C204" i="1"/>
  <c r="G204" i="1" s="1"/>
  <c r="D203" i="1"/>
  <c r="C203" i="1"/>
  <c r="G203" i="1" s="1"/>
  <c r="H202" i="1"/>
  <c r="D202" i="1"/>
  <c r="C202" i="1"/>
  <c r="G202" i="1" s="1"/>
  <c r="H201" i="1"/>
  <c r="D201" i="1"/>
  <c r="C201" i="1"/>
  <c r="G201" i="1" s="1"/>
  <c r="D200" i="1"/>
  <c r="C200" i="1"/>
  <c r="G200" i="1" s="1"/>
  <c r="D199" i="1"/>
  <c r="C199" i="1"/>
  <c r="G199" i="1" s="1"/>
  <c r="H198" i="1"/>
  <c r="D198" i="1"/>
  <c r="C198" i="1"/>
  <c r="G198" i="1" s="1"/>
  <c r="H197" i="1"/>
  <c r="D197" i="1"/>
  <c r="C197" i="1"/>
  <c r="G197" i="1" s="1"/>
  <c r="D196" i="1"/>
  <c r="C196" i="1"/>
  <c r="G196" i="1" s="1"/>
  <c r="D195" i="1"/>
  <c r="C195" i="1"/>
  <c r="G195" i="1" s="1"/>
  <c r="H194" i="1"/>
  <c r="D194" i="1"/>
  <c r="C194" i="1"/>
  <c r="G194" i="1" s="1"/>
  <c r="H193" i="1"/>
  <c r="D193" i="1"/>
  <c r="C193" i="1"/>
  <c r="G193" i="1" s="1"/>
  <c r="C192" i="1"/>
  <c r="H191" i="1"/>
  <c r="D191" i="1"/>
  <c r="C191" i="1"/>
  <c r="D190" i="1"/>
  <c r="H190" i="1" s="1"/>
  <c r="C190" i="1"/>
  <c r="D189" i="1"/>
  <c r="C189" i="1"/>
  <c r="G189" i="1" s="1"/>
  <c r="D188" i="1"/>
  <c r="C188" i="1"/>
  <c r="G188" i="1" s="1"/>
  <c r="D187" i="1"/>
  <c r="C187" i="1"/>
  <c r="G187" i="1" s="1"/>
  <c r="H186" i="1"/>
  <c r="G186" i="1"/>
  <c r="D186" i="1"/>
  <c r="C186" i="1"/>
  <c r="H185" i="1"/>
  <c r="G185" i="1"/>
  <c r="D185" i="1"/>
  <c r="C185" i="1"/>
  <c r="D183" i="1"/>
  <c r="C183" i="1"/>
  <c r="D182" i="1"/>
  <c r="C182" i="1"/>
  <c r="G182" i="1" s="1"/>
  <c r="D181" i="1"/>
  <c r="C181" i="1"/>
  <c r="H180" i="1"/>
  <c r="G180" i="1"/>
  <c r="D180" i="1"/>
  <c r="C180" i="1"/>
  <c r="D179" i="1"/>
  <c r="G179" i="1" s="1"/>
  <c r="C179" i="1"/>
  <c r="H178" i="1"/>
  <c r="G178" i="1"/>
  <c r="D178" i="1"/>
  <c r="C178" i="1"/>
  <c r="D177" i="1"/>
  <c r="G177" i="1" s="1"/>
  <c r="C177" i="1"/>
  <c r="G176" i="1"/>
  <c r="D176" i="1"/>
  <c r="C176" i="1"/>
  <c r="H176" i="1" s="1"/>
  <c r="H175" i="1"/>
  <c r="G175" i="1"/>
  <c r="D175" i="1"/>
  <c r="C175" i="1"/>
  <c r="H174" i="1"/>
  <c r="G174" i="1"/>
  <c r="D174" i="1"/>
  <c r="C174" i="1"/>
  <c r="D173" i="1"/>
  <c r="C173" i="1"/>
  <c r="H172" i="1"/>
  <c r="G172" i="1"/>
  <c r="D172" i="1"/>
  <c r="C172" i="1"/>
  <c r="H171" i="1"/>
  <c r="G171" i="1"/>
  <c r="D171" i="1"/>
  <c r="C171" i="1"/>
  <c r="H170" i="1"/>
  <c r="D170" i="1"/>
  <c r="C170" i="1"/>
  <c r="G170" i="1" s="1"/>
  <c r="D169" i="1"/>
  <c r="G169" i="1" s="1"/>
  <c r="C169" i="1"/>
  <c r="D168" i="1"/>
  <c r="G168" i="1" s="1"/>
  <c r="C168" i="1"/>
  <c r="H167" i="1"/>
  <c r="D167" i="1"/>
  <c r="G167" i="1" s="1"/>
  <c r="C167" i="1"/>
  <c r="D166" i="1"/>
  <c r="C166" i="1"/>
  <c r="D165" i="1"/>
  <c r="C165" i="1"/>
  <c r="D164" i="1"/>
  <c r="H164" i="1" s="1"/>
  <c r="C164" i="1"/>
  <c r="H163" i="1"/>
  <c r="D163" i="1"/>
  <c r="G163" i="1" s="1"/>
  <c r="C163" i="1"/>
  <c r="H162" i="1"/>
  <c r="D162" i="1"/>
  <c r="C162" i="1"/>
  <c r="G162" i="1" s="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H145" i="1"/>
  <c r="D145" i="1"/>
  <c r="C145" i="1"/>
  <c r="G145" i="1" s="1"/>
  <c r="D144" i="1"/>
  <c r="C144" i="1"/>
  <c r="G144" i="1" s="1"/>
  <c r="D143" i="1"/>
  <c r="C143" i="1"/>
  <c r="G143" i="1" s="1"/>
  <c r="H142" i="1"/>
  <c r="D142" i="1"/>
  <c r="C142" i="1"/>
  <c r="G142" i="1" s="1"/>
  <c r="H141" i="1"/>
  <c r="D141" i="1"/>
  <c r="C141" i="1"/>
  <c r="G141" i="1" s="1"/>
  <c r="D140" i="1"/>
  <c r="C140" i="1"/>
  <c r="G140" i="1" s="1"/>
  <c r="D139" i="1"/>
  <c r="C139" i="1"/>
  <c r="H138" i="1"/>
  <c r="D138" i="1"/>
  <c r="C138" i="1"/>
  <c r="G138" i="1" s="1"/>
  <c r="H137" i="1"/>
  <c r="D137" i="1"/>
  <c r="C137" i="1"/>
  <c r="G137" i="1" s="1"/>
  <c r="C136" i="1"/>
  <c r="H134" i="1"/>
  <c r="D134" i="1"/>
  <c r="C134" i="1"/>
  <c r="G134" i="1" s="1"/>
  <c r="H133" i="1"/>
  <c r="D133" i="1"/>
  <c r="C133" i="1"/>
  <c r="G133" i="1" s="1"/>
  <c r="D132" i="1"/>
  <c r="C132" i="1"/>
  <c r="G132" i="1" s="1"/>
  <c r="D131" i="1"/>
  <c r="C131" i="1"/>
  <c r="D130" i="1"/>
  <c r="C130" i="1"/>
  <c r="H129" i="1"/>
  <c r="C129" i="1"/>
  <c r="G129" i="1" s="1"/>
  <c r="H128" i="1"/>
  <c r="G128" i="1"/>
  <c r="D128" i="1"/>
  <c r="C128" i="1"/>
  <c r="H127" i="1"/>
  <c r="G127" i="1"/>
  <c r="D127" i="1"/>
  <c r="C127" i="1"/>
  <c r="H126" i="1"/>
  <c r="G126" i="1"/>
  <c r="D126" i="1"/>
  <c r="C126" i="1"/>
  <c r="H125" i="1"/>
  <c r="G125" i="1"/>
  <c r="D125" i="1"/>
  <c r="C125" i="1"/>
  <c r="H124" i="1"/>
  <c r="G124" i="1"/>
  <c r="D124" i="1"/>
  <c r="C124" i="1"/>
  <c r="D123" i="1"/>
  <c r="G123" i="1" s="1"/>
  <c r="C123" i="1"/>
  <c r="H122" i="1"/>
  <c r="G122" i="1"/>
  <c r="D122" i="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C90" i="1"/>
  <c r="H90" i="1" s="1"/>
  <c r="H89" i="1"/>
  <c r="G89" i="1"/>
  <c r="D89" i="1"/>
  <c r="C89" i="1"/>
  <c r="H88" i="1"/>
  <c r="G88" i="1"/>
  <c r="D88" i="1"/>
  <c r="C88" i="1"/>
  <c r="D87" i="1"/>
  <c r="C87" i="1"/>
  <c r="H87" i="1" s="1"/>
  <c r="D86" i="1"/>
  <c r="C86" i="1"/>
  <c r="H86" i="1" s="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C78" i="1"/>
  <c r="H78" i="1" s="1"/>
  <c r="H77" i="1"/>
  <c r="G77" i="1"/>
  <c r="D77" i="1"/>
  <c r="C77" i="1"/>
  <c r="H76" i="1"/>
  <c r="G76" i="1"/>
  <c r="D76" i="1"/>
  <c r="C76" i="1"/>
  <c r="H75" i="1"/>
  <c r="G75" i="1"/>
  <c r="D75" i="1"/>
  <c r="C75" i="1"/>
  <c r="H74" i="1"/>
  <c r="G74" i="1"/>
  <c r="D74" i="1"/>
  <c r="C74" i="1"/>
  <c r="H73" i="1"/>
  <c r="G73" i="1"/>
  <c r="D73" i="1"/>
  <c r="C73" i="1"/>
  <c r="H72" i="1"/>
  <c r="G72" i="1"/>
  <c r="D72" i="1"/>
  <c r="C72" i="1"/>
  <c r="D71" i="1"/>
  <c r="C71" i="1"/>
  <c r="C70" i="1"/>
  <c r="H69" i="1"/>
  <c r="G69" i="1"/>
  <c r="D69" i="1"/>
  <c r="C69" i="1"/>
  <c r="H68" i="1"/>
  <c r="G68" i="1"/>
  <c r="D68" i="1"/>
  <c r="C68" i="1"/>
  <c r="H67" i="1"/>
  <c r="G67" i="1"/>
  <c r="D67" i="1"/>
  <c r="C67" i="1"/>
  <c r="H66" i="1"/>
  <c r="G66" i="1"/>
  <c r="D66" i="1"/>
  <c r="C66" i="1"/>
  <c r="D65" i="1"/>
  <c r="C65" i="1"/>
  <c r="H65" i="1" s="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C25" i="1"/>
  <c r="D24" i="1"/>
  <c r="C24" i="1"/>
  <c r="G24" i="1" s="1"/>
  <c r="H23" i="1"/>
  <c r="D23" i="1"/>
  <c r="C23" i="1"/>
  <c r="G23" i="1" s="1"/>
  <c r="H22" i="1"/>
  <c r="D22" i="1"/>
  <c r="C22" i="1"/>
  <c r="G22" i="1" s="1"/>
  <c r="D21" i="1"/>
  <c r="C21" i="1"/>
  <c r="G21" i="1" s="1"/>
  <c r="D20" i="1"/>
  <c r="C20" i="1"/>
  <c r="G20" i="1" s="1"/>
  <c r="H19" i="1"/>
  <c r="D19" i="1"/>
  <c r="C19" i="1"/>
  <c r="G19" i="1" s="1"/>
  <c r="H18" i="1"/>
  <c r="D18" i="1"/>
  <c r="C18" i="1"/>
  <c r="G18" i="1" s="1"/>
  <c r="D17" i="1"/>
  <c r="C17" i="1"/>
  <c r="G17" i="1" s="1"/>
  <c r="D16" i="1"/>
  <c r="C16" i="1"/>
  <c r="G16" i="1" s="1"/>
  <c r="H15" i="1"/>
  <c r="D15" i="1"/>
  <c r="C15" i="1"/>
  <c r="G15" i="1" s="1"/>
  <c r="H14" i="1"/>
  <c r="D14" i="1"/>
  <c r="C14" i="1"/>
  <c r="G14" i="1" s="1"/>
  <c r="D13" i="1"/>
  <c r="C13" i="1"/>
  <c r="G13" i="1" s="1"/>
  <c r="D12" i="1"/>
  <c r="C12" i="1"/>
  <c r="G12" i="1" s="1"/>
  <c r="H11" i="1"/>
  <c r="D11" i="1"/>
  <c r="C11" i="1"/>
  <c r="G11" i="1" s="1"/>
  <c r="H10" i="1"/>
  <c r="D10" i="1"/>
  <c r="C10" i="1"/>
  <c r="G10" i="1" s="1"/>
  <c r="D9" i="1"/>
  <c r="C9" i="1"/>
  <c r="G9" i="1" s="1"/>
  <c r="D8" i="1"/>
  <c r="C8" i="1"/>
  <c r="G8" i="1" s="1"/>
  <c r="H7" i="1"/>
  <c r="D7" i="1"/>
  <c r="C7" i="1"/>
  <c r="G7" i="1" s="1"/>
  <c r="H6" i="1"/>
  <c r="D6" i="1"/>
  <c r="C6" i="1"/>
  <c r="G6" i="1" s="1"/>
  <c r="D5" i="1"/>
  <c r="C5" i="1"/>
  <c r="G5" i="1" s="1"/>
  <c r="D4" i="1"/>
  <c r="C4" i="1"/>
  <c r="G4" i="1" s="1"/>
  <c r="C1436" i="1" l="1"/>
  <c r="C1453" i="1"/>
  <c r="H1453" i="1" s="1"/>
  <c r="G1454" i="1"/>
  <c r="H1456" i="1"/>
  <c r="I1456" i="1" s="1"/>
  <c r="G1216" i="1"/>
  <c r="F63" i="5"/>
  <c r="H1035" i="1"/>
  <c r="F56" i="5"/>
  <c r="G1004" i="1"/>
  <c r="H998" i="1"/>
  <c r="H996" i="1"/>
  <c r="D986" i="1"/>
  <c r="G1578" i="1"/>
  <c r="G1561" i="1"/>
  <c r="H1155" i="1"/>
  <c r="G1263" i="1"/>
  <c r="G1267" i="1"/>
  <c r="F170" i="5"/>
  <c r="H1148" i="1"/>
  <c r="H1151" i="1"/>
  <c r="F216" i="9"/>
  <c r="B216" i="9" s="1"/>
  <c r="F188" i="4"/>
  <c r="G1575" i="1"/>
  <c r="G1574" i="1"/>
  <c r="G1571" i="1"/>
  <c r="H1570" i="1"/>
  <c r="G1570" i="1"/>
  <c r="G1494" i="1"/>
  <c r="D6" i="8"/>
  <c r="C1481" i="1" s="1"/>
  <c r="H1481" i="1" s="1"/>
  <c r="G1491" i="1"/>
  <c r="G1485" i="1"/>
  <c r="H1483" i="1"/>
  <c r="G1502" i="1"/>
  <c r="G1480" i="1"/>
  <c r="H1437" i="1"/>
  <c r="H1440" i="1"/>
  <c r="G821" i="1"/>
  <c r="E644" i="4"/>
  <c r="D638" i="1" s="1"/>
  <c r="H411" i="1"/>
  <c r="G1229" i="1"/>
  <c r="G1226" i="1"/>
  <c r="G1225" i="1"/>
  <c r="G1217" i="1"/>
  <c r="G1166" i="1"/>
  <c r="G1236" i="1"/>
  <c r="G1237" i="1"/>
  <c r="H1236" i="1"/>
  <c r="H1237" i="1"/>
  <c r="G1241" i="1"/>
  <c r="E284" i="9"/>
  <c r="B284" i="9" s="1"/>
  <c r="F118" i="6"/>
  <c r="G378" i="1"/>
  <c r="F259" i="4"/>
  <c r="H177" i="1"/>
  <c r="H169" i="1"/>
  <c r="H168" i="1"/>
  <c r="G164" i="1"/>
  <c r="H161" i="1"/>
  <c r="F159" i="4"/>
  <c r="E152" i="4"/>
  <c r="D148" i="1" s="1"/>
  <c r="H148" i="1" s="1"/>
  <c r="E245" i="5"/>
  <c r="D1222" i="1" s="1"/>
  <c r="H1223" i="1"/>
  <c r="G1414" i="1"/>
  <c r="G1264" i="1"/>
  <c r="G1244" i="1"/>
  <c r="H1232" i="1"/>
  <c r="H1224" i="1"/>
  <c r="H1227" i="1"/>
  <c r="H1228" i="1"/>
  <c r="E279" i="9"/>
  <c r="B279" i="9" s="1"/>
  <c r="G641" i="1"/>
  <c r="H644" i="1"/>
  <c r="G642" i="1"/>
  <c r="F652" i="4"/>
  <c r="H1213" i="1"/>
  <c r="G1211" i="1"/>
  <c r="H1211" i="1"/>
  <c r="F234" i="5"/>
  <c r="G1165" i="1"/>
  <c r="H1160" i="1"/>
  <c r="H1156" i="1"/>
  <c r="H1154" i="1"/>
  <c r="H1149" i="1"/>
  <c r="H1144" i="1"/>
  <c r="E288" i="9"/>
  <c r="B288" i="9" s="1"/>
  <c r="H1138" i="1"/>
  <c r="H1064" i="1"/>
  <c r="G1047" i="1"/>
  <c r="H1047" i="1"/>
  <c r="F69" i="5"/>
  <c r="F70" i="5"/>
  <c r="D1048" i="1"/>
  <c r="H1041" i="1"/>
  <c r="H1042" i="1"/>
  <c r="H1034" i="1"/>
  <c r="H1033" i="1"/>
  <c r="H1032" i="1"/>
  <c r="H1013" i="1"/>
  <c r="H1018" i="1"/>
  <c r="H1012" i="1"/>
  <c r="H1006" i="1"/>
  <c r="G1014" i="1"/>
  <c r="G1007" i="1"/>
  <c r="G1008" i="1"/>
  <c r="G997" i="1"/>
  <c r="E12" i="5"/>
  <c r="D990" i="1" s="1"/>
  <c r="G990" i="1" s="1"/>
  <c r="D991" i="1"/>
  <c r="G991" i="1" s="1"/>
  <c r="H993" i="1"/>
  <c r="F13" i="5"/>
  <c r="G989" i="1"/>
  <c r="H986" i="1"/>
  <c r="E22" i="9"/>
  <c r="B22" i="9" s="1"/>
  <c r="G713" i="1"/>
  <c r="H711" i="1"/>
  <c r="H689" i="1"/>
  <c r="E30" i="9"/>
  <c r="B30" i="9" s="1"/>
  <c r="H288" i="1"/>
  <c r="G397" i="1"/>
  <c r="F402" i="4"/>
  <c r="G379" i="1"/>
  <c r="F383" i="4"/>
  <c r="G371" i="1"/>
  <c r="G370" i="1"/>
  <c r="G364" i="1"/>
  <c r="G367" i="1"/>
  <c r="G365" i="1"/>
  <c r="F369" i="4"/>
  <c r="E363" i="4"/>
  <c r="D358" i="1" s="1"/>
  <c r="G351" i="1"/>
  <c r="F252" i="4"/>
  <c r="E68" i="9"/>
  <c r="B68" i="9" s="1"/>
  <c r="G210" i="1"/>
  <c r="B224" i="9"/>
  <c r="G206" i="1"/>
  <c r="F210" i="4"/>
  <c r="G207" i="1"/>
  <c r="G191" i="1"/>
  <c r="G190" i="1"/>
  <c r="E46" i="9"/>
  <c r="B46" i="9" s="1"/>
  <c r="H183" i="1"/>
  <c r="G181" i="1"/>
  <c r="F177" i="4"/>
  <c r="E43" i="9"/>
  <c r="B43" i="9" s="1"/>
  <c r="H179" i="1"/>
  <c r="E163" i="4"/>
  <c r="D159" i="1" s="1"/>
  <c r="E42" i="9"/>
  <c r="B42" i="9" s="1"/>
  <c r="H173" i="1"/>
  <c r="H165" i="1"/>
  <c r="F169" i="4"/>
  <c r="H166" i="1"/>
  <c r="H160" i="1"/>
  <c r="E39" i="9"/>
  <c r="B39" i="9" s="1"/>
  <c r="F153" i="4"/>
  <c r="G139" i="1"/>
  <c r="F133" i="4"/>
  <c r="G131" i="1"/>
  <c r="F134" i="4"/>
  <c r="G130" i="1"/>
  <c r="D136" i="1"/>
  <c r="G136" i="1" s="1"/>
  <c r="G146" i="1"/>
  <c r="H121" i="1"/>
  <c r="H123" i="1"/>
  <c r="F82" i="4"/>
  <c r="H71" i="1"/>
  <c r="F68" i="4"/>
  <c r="G64" i="1"/>
  <c r="C1412" i="1"/>
  <c r="H1414" i="1"/>
  <c r="G1034" i="1"/>
  <c r="G1035" i="1"/>
  <c r="H1278" i="1"/>
  <c r="G1232" i="1"/>
  <c r="G1223" i="1"/>
  <c r="G1224" i="1"/>
  <c r="H1216" i="1"/>
  <c r="H1217" i="1"/>
  <c r="G1157" i="1"/>
  <c r="G1160" i="1"/>
  <c r="G1156" i="1"/>
  <c r="G1154" i="1"/>
  <c r="G1155" i="1"/>
  <c r="G1151" i="1"/>
  <c r="G1148" i="1"/>
  <c r="G1149" i="1"/>
  <c r="G1142" i="1"/>
  <c r="G1144" i="1"/>
  <c r="G1138" i="1"/>
  <c r="C1030" i="1"/>
  <c r="G986" i="1"/>
  <c r="G987" i="1"/>
  <c r="H821" i="1"/>
  <c r="H717" i="1"/>
  <c r="H715" i="1"/>
  <c r="H713" i="1"/>
  <c r="E33" i="9"/>
  <c r="B33" i="9" s="1"/>
  <c r="G670" i="1"/>
  <c r="E29" i="9"/>
  <c r="B29" i="9" s="1"/>
  <c r="B274" i="9"/>
  <c r="G647" i="1"/>
  <c r="H642" i="1"/>
  <c r="G645" i="1"/>
  <c r="H641" i="1"/>
  <c r="H379" i="1"/>
  <c r="H371" i="1"/>
  <c r="H364" i="1"/>
  <c r="H363" i="1"/>
  <c r="D351" i="4"/>
  <c r="H351" i="1"/>
  <c r="D311" i="4"/>
  <c r="G288" i="1"/>
  <c r="G412" i="1"/>
  <c r="H209" i="1"/>
  <c r="H206" i="1"/>
  <c r="C184" i="1"/>
  <c r="G184" i="1" s="1"/>
  <c r="H189" i="1"/>
  <c r="H188" i="1"/>
  <c r="H187" i="1"/>
  <c r="G183" i="1"/>
  <c r="H182" i="1"/>
  <c r="B220" i="9"/>
  <c r="H181" i="1"/>
  <c r="B219" i="9"/>
  <c r="G173" i="1"/>
  <c r="G165" i="1"/>
  <c r="G166" i="1"/>
  <c r="G160" i="1"/>
  <c r="G161" i="1"/>
  <c r="D152" i="4"/>
  <c r="C148" i="1" s="1"/>
  <c r="H146" i="1"/>
  <c r="H130" i="1"/>
  <c r="G81" i="1"/>
  <c r="F83" i="4"/>
  <c r="G79" i="1"/>
  <c r="G86" i="1"/>
  <c r="B215" i="9"/>
  <c r="G78" i="1"/>
  <c r="G87" i="1"/>
  <c r="G90" i="1"/>
  <c r="G71" i="1"/>
  <c r="H64" i="1"/>
  <c r="D50" i="4"/>
  <c r="G65" i="1"/>
  <c r="H153" i="1"/>
  <c r="G153" i="1"/>
  <c r="H157" i="1"/>
  <c r="G157" i="1"/>
  <c r="H308" i="1"/>
  <c r="G308" i="1"/>
  <c r="H314" i="1"/>
  <c r="G314" i="1"/>
  <c r="H320" i="1"/>
  <c r="G320" i="1"/>
  <c r="H324" i="1"/>
  <c r="G324" i="1"/>
  <c r="H26" i="1"/>
  <c r="G26" i="1"/>
  <c r="H32" i="1"/>
  <c r="G32" i="1"/>
  <c r="H38" i="1"/>
  <c r="G38" i="1"/>
  <c r="H244" i="1"/>
  <c r="G244" i="1"/>
  <c r="H246" i="1"/>
  <c r="G246" i="1"/>
  <c r="H248" i="1"/>
  <c r="G248" i="1"/>
  <c r="H250" i="1"/>
  <c r="G250" i="1"/>
  <c r="H252" i="1"/>
  <c r="G252" i="1"/>
  <c r="H254" i="1"/>
  <c r="G254" i="1"/>
  <c r="H256" i="1"/>
  <c r="G256" i="1"/>
  <c r="H258" i="1"/>
  <c r="G258" i="1"/>
  <c r="H1443" i="1"/>
  <c r="G1443" i="1"/>
  <c r="I1443" i="1" s="1"/>
  <c r="J1443" i="1"/>
  <c r="H1533" i="1"/>
  <c r="G1533" i="1"/>
  <c r="H151" i="1"/>
  <c r="G151" i="1"/>
  <c r="H310" i="1"/>
  <c r="G310" i="1"/>
  <c r="H316" i="1"/>
  <c r="G316" i="1"/>
  <c r="H322" i="1"/>
  <c r="G322" i="1"/>
  <c r="H28" i="1"/>
  <c r="G28" i="1"/>
  <c r="H34" i="1"/>
  <c r="G34" i="1"/>
  <c r="H44" i="1"/>
  <c r="G44" i="1"/>
  <c r="H5" i="1"/>
  <c r="H9" i="1"/>
  <c r="H13" i="1"/>
  <c r="H17" i="1"/>
  <c r="H21" i="1"/>
  <c r="H132" i="1"/>
  <c r="H140" i="1"/>
  <c r="H144" i="1"/>
  <c r="H150" i="1"/>
  <c r="G150" i="1"/>
  <c r="H152" i="1"/>
  <c r="G152" i="1"/>
  <c r="H154" i="1"/>
  <c r="G154" i="1"/>
  <c r="H156" i="1"/>
  <c r="G156" i="1"/>
  <c r="H158" i="1"/>
  <c r="G158" i="1"/>
  <c r="H196" i="1"/>
  <c r="H200" i="1"/>
  <c r="H204" i="1"/>
  <c r="H208" i="1"/>
  <c r="H212" i="1"/>
  <c r="G212" i="1"/>
  <c r="H214" i="1"/>
  <c r="G214" i="1"/>
  <c r="H235" i="1"/>
  <c r="H239" i="1"/>
  <c r="H272" i="1"/>
  <c r="H276" i="1"/>
  <c r="H280" i="1"/>
  <c r="H284" i="1"/>
  <c r="H295" i="1"/>
  <c r="H299" i="1"/>
  <c r="H303" i="1"/>
  <c r="H307" i="1"/>
  <c r="G307" i="1"/>
  <c r="H309" i="1"/>
  <c r="G309" i="1"/>
  <c r="H311" i="1"/>
  <c r="G311" i="1"/>
  <c r="H313" i="1"/>
  <c r="G313" i="1"/>
  <c r="H315" i="1"/>
  <c r="G315" i="1"/>
  <c r="H317" i="1"/>
  <c r="G317" i="1"/>
  <c r="H319" i="1"/>
  <c r="G319" i="1"/>
  <c r="H321" i="1"/>
  <c r="G321" i="1"/>
  <c r="H323" i="1"/>
  <c r="G323" i="1"/>
  <c r="H325" i="1"/>
  <c r="G325" i="1"/>
  <c r="H342" i="1"/>
  <c r="H350" i="1"/>
  <c r="H354" i="1"/>
  <c r="H362" i="1"/>
  <c r="H366" i="1"/>
  <c r="H370" i="1"/>
  <c r="H374" i="1"/>
  <c r="H378" i="1"/>
  <c r="H382" i="1"/>
  <c r="H386" i="1"/>
  <c r="H390" i="1"/>
  <c r="H394" i="1"/>
  <c r="H398" i="1"/>
  <c r="F300" i="4"/>
  <c r="D299" i="4"/>
  <c r="H25" i="1"/>
  <c r="G25" i="1"/>
  <c r="H149" i="1"/>
  <c r="G149" i="1"/>
  <c r="H155" i="1"/>
  <c r="G155" i="1"/>
  <c r="H213" i="1"/>
  <c r="G213" i="1"/>
  <c r="H243" i="1"/>
  <c r="G243" i="1"/>
  <c r="H312" i="1"/>
  <c r="G312" i="1"/>
  <c r="H318" i="1"/>
  <c r="G318" i="1"/>
  <c r="J1457" i="1"/>
  <c r="H1457" i="1"/>
  <c r="G1457" i="1"/>
  <c r="I1457" i="1" s="1"/>
  <c r="H30" i="1"/>
  <c r="G30" i="1"/>
  <c r="H36" i="1"/>
  <c r="G36" i="1"/>
  <c r="H42" i="1"/>
  <c r="G42" i="1"/>
  <c r="H4" i="1"/>
  <c r="H8" i="1"/>
  <c r="H12" i="1"/>
  <c r="H16" i="1"/>
  <c r="H20" i="1"/>
  <c r="H24" i="1"/>
  <c r="H27" i="1"/>
  <c r="G27" i="1"/>
  <c r="H29" i="1"/>
  <c r="G29" i="1"/>
  <c r="H31" i="1"/>
  <c r="G31" i="1"/>
  <c r="H33" i="1"/>
  <c r="G33" i="1"/>
  <c r="H35" i="1"/>
  <c r="G35" i="1"/>
  <c r="H37" i="1"/>
  <c r="G37" i="1"/>
  <c r="H39" i="1"/>
  <c r="G39" i="1"/>
  <c r="H41" i="1"/>
  <c r="G41" i="1"/>
  <c r="H43" i="1"/>
  <c r="G43" i="1"/>
  <c r="H45" i="1"/>
  <c r="G45" i="1"/>
  <c r="H131" i="1"/>
  <c r="H139" i="1"/>
  <c r="H143" i="1"/>
  <c r="H195" i="1"/>
  <c r="H199" i="1"/>
  <c r="H203" i="1"/>
  <c r="H207" i="1"/>
  <c r="H234" i="1"/>
  <c r="H238" i="1"/>
  <c r="H242" i="1"/>
  <c r="H245" i="1"/>
  <c r="G245" i="1"/>
  <c r="H247" i="1"/>
  <c r="G247" i="1"/>
  <c r="H249" i="1"/>
  <c r="G249" i="1"/>
  <c r="H251" i="1"/>
  <c r="G251" i="1"/>
  <c r="H253" i="1"/>
  <c r="G253" i="1"/>
  <c r="H255" i="1"/>
  <c r="G255" i="1"/>
  <c r="H257" i="1"/>
  <c r="G257" i="1"/>
  <c r="H271" i="1"/>
  <c r="H275" i="1"/>
  <c r="H279" i="1"/>
  <c r="H283" i="1"/>
  <c r="H298" i="1"/>
  <c r="H302" i="1"/>
  <c r="H341" i="1"/>
  <c r="H349" i="1"/>
  <c r="H353" i="1"/>
  <c r="H357" i="1"/>
  <c r="H361" i="1"/>
  <c r="H365" i="1"/>
  <c r="H369" i="1"/>
  <c r="H373" i="1"/>
  <c r="H377" i="1"/>
  <c r="H381" i="1"/>
  <c r="H385" i="1"/>
  <c r="H389" i="1"/>
  <c r="H393" i="1"/>
  <c r="H397" i="1"/>
  <c r="H1461" i="1"/>
  <c r="G1461" i="1"/>
  <c r="G1458" i="1"/>
  <c r="I1458" i="1" s="1"/>
  <c r="H1458" i="1"/>
  <c r="J1474" i="1"/>
  <c r="H1474" i="1"/>
  <c r="G1474" i="1"/>
  <c r="H1492" i="1"/>
  <c r="G1492" i="1"/>
  <c r="H1544" i="1"/>
  <c r="G1544" i="1"/>
  <c r="H1568" i="1"/>
  <c r="G1568" i="1"/>
  <c r="F45" i="4"/>
  <c r="D44" i="4"/>
  <c r="F125" i="4"/>
  <c r="D124" i="4"/>
  <c r="D215" i="1"/>
  <c r="G215" i="1" s="1"/>
  <c r="E215" i="4"/>
  <c r="D211" i="1" s="1"/>
  <c r="H211" i="1" s="1"/>
  <c r="E263" i="4"/>
  <c r="D259" i="1" s="1"/>
  <c r="G259" i="1" s="1"/>
  <c r="D260" i="1"/>
  <c r="F119" i="5"/>
  <c r="D118" i="5"/>
  <c r="C1097" i="1"/>
  <c r="J1447" i="1"/>
  <c r="H1447" i="1"/>
  <c r="G1447" i="1"/>
  <c r="I1447" i="1" s="1"/>
  <c r="J1451" i="1"/>
  <c r="H1451" i="1"/>
  <c r="G1451" i="1"/>
  <c r="J1462" i="1"/>
  <c r="H1462" i="1"/>
  <c r="G1462" i="1"/>
  <c r="J1466" i="1"/>
  <c r="H1466" i="1"/>
  <c r="G1466" i="1"/>
  <c r="I1466" i="1" s="1"/>
  <c r="G1471" i="1"/>
  <c r="I1471" i="1" s="1"/>
  <c r="H1471" i="1"/>
  <c r="G1475" i="1"/>
  <c r="H1475" i="1"/>
  <c r="H1489" i="1"/>
  <c r="G1489" i="1"/>
  <c r="H1500" i="1"/>
  <c r="G1500" i="1"/>
  <c r="H1541" i="1"/>
  <c r="G1541" i="1"/>
  <c r="H1565" i="1"/>
  <c r="G1565" i="1"/>
  <c r="E311" i="4"/>
  <c r="D306" i="1" s="1"/>
  <c r="D326" i="1"/>
  <c r="G326" i="1" s="1"/>
  <c r="F543" i="4"/>
  <c r="C537" i="1"/>
  <c r="E78" i="5"/>
  <c r="F78" i="5" s="1"/>
  <c r="D1057" i="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90" i="9"/>
  <c r="E190" i="9" s="1"/>
  <c r="B190" i="9" s="1"/>
  <c r="G182" i="9"/>
  <c r="E182" i="9" s="1"/>
  <c r="B182" i="9" s="1"/>
  <c r="G176" i="9"/>
  <c r="E176" i="9" s="1"/>
  <c r="B176" i="9" s="1"/>
  <c r="G172" i="9"/>
  <c r="E172" i="9" s="1"/>
  <c r="B172" i="9" s="1"/>
  <c r="G168" i="9"/>
  <c r="E168" i="9" s="1"/>
  <c r="B168" i="9" s="1"/>
  <c r="G278" i="9"/>
  <c r="E278" i="9" s="1"/>
  <c r="B278" i="9" s="1"/>
  <c r="G189" i="9"/>
  <c r="E189" i="9" s="1"/>
  <c r="B189" i="9" s="1"/>
  <c r="G184" i="9"/>
  <c r="E184" i="9" s="1"/>
  <c r="B184" i="9" s="1"/>
  <c r="G181" i="9"/>
  <c r="E181" i="9" s="1"/>
  <c r="B181" i="9" s="1"/>
  <c r="G175" i="9"/>
  <c r="E175" i="9" s="1"/>
  <c r="B175" i="9" s="1"/>
  <c r="G171" i="9"/>
  <c r="E171" i="9" s="1"/>
  <c r="B171" i="9" s="1"/>
  <c r="G167" i="9"/>
  <c r="E167" i="9" s="1"/>
  <c r="B167" i="9" s="1"/>
  <c r="G191" i="9"/>
  <c r="E191" i="9" s="1"/>
  <c r="G188" i="9"/>
  <c r="E188" i="9" s="1"/>
  <c r="B188" i="9" s="1"/>
  <c r="G186" i="9"/>
  <c r="E186" i="9" s="1"/>
  <c r="B186" i="9" s="1"/>
  <c r="G177" i="9"/>
  <c r="E177" i="9" s="1"/>
  <c r="B177" i="9" s="1"/>
  <c r="G173" i="9"/>
  <c r="E173" i="9" s="1"/>
  <c r="B173" i="9" s="1"/>
  <c r="G169" i="9"/>
  <c r="E169" i="9" s="1"/>
  <c r="B169" i="9" s="1"/>
  <c r="H165" i="9"/>
  <c r="H164" i="9"/>
  <c r="G180" i="9"/>
  <c r="E180" i="9" s="1"/>
  <c r="B180" i="9" s="1"/>
  <c r="G178" i="9"/>
  <c r="E178" i="9" s="1"/>
  <c r="B178" i="9" s="1"/>
  <c r="G170" i="9"/>
  <c r="E170" i="9" s="1"/>
  <c r="B170" i="9" s="1"/>
  <c r="G165" i="9"/>
  <c r="E165" i="9" s="1"/>
  <c r="B165" i="9" s="1"/>
  <c r="G185" i="9"/>
  <c r="E185" i="9" s="1"/>
  <c r="B185" i="9" s="1"/>
  <c r="G174" i="9"/>
  <c r="E174" i="9" s="1"/>
  <c r="B174" i="9" s="1"/>
  <c r="I10" i="9"/>
  <c r="G166" i="9"/>
  <c r="E166" i="9" s="1"/>
  <c r="B166" i="9" s="1"/>
  <c r="H1439" i="1"/>
  <c r="G1439" i="1"/>
  <c r="G1448" i="1"/>
  <c r="H1448" i="1"/>
  <c r="I1449" i="1"/>
  <c r="G1452" i="1"/>
  <c r="I1452" i="1" s="1"/>
  <c r="H1452" i="1"/>
  <c r="J1458" i="1"/>
  <c r="G1463" i="1"/>
  <c r="I1463" i="1" s="1"/>
  <c r="H1463" i="1"/>
  <c r="I1464" i="1"/>
  <c r="G1467" i="1"/>
  <c r="I1467" i="1" s="1"/>
  <c r="H1467" i="1"/>
  <c r="I1468" i="1"/>
  <c r="H1520" i="1"/>
  <c r="G1520" i="1"/>
  <c r="E50" i="4"/>
  <c r="D70" i="1"/>
  <c r="F140" i="4"/>
  <c r="D139" i="4"/>
  <c r="D232" i="1"/>
  <c r="H232" i="1" s="1"/>
  <c r="E224" i="4"/>
  <c r="D220" i="1" s="1"/>
  <c r="F397" i="4"/>
  <c r="D396" i="4"/>
  <c r="F422" i="4"/>
  <c r="D421" i="4"/>
  <c r="C416" i="1"/>
  <c r="J1478" i="1"/>
  <c r="H1496" i="1"/>
  <c r="G1496" i="1"/>
  <c r="H1504" i="1"/>
  <c r="G1504" i="1"/>
  <c r="H1512" i="1"/>
  <c r="G1512" i="1"/>
  <c r="H1548" i="1"/>
  <c r="G1548" i="1"/>
  <c r="H1556" i="1"/>
  <c r="G1556" i="1"/>
  <c r="H1572" i="1"/>
  <c r="G1572" i="1"/>
  <c r="D106" i="4"/>
  <c r="E421" i="4"/>
  <c r="F587" i="4"/>
  <c r="D580" i="4"/>
  <c r="G291" i="9"/>
  <c r="E291" i="9" s="1"/>
  <c r="B291" i="9" s="1"/>
  <c r="F190" i="5"/>
  <c r="D49" i="8"/>
  <c r="C1524" i="1" s="1"/>
  <c r="C1535" i="1"/>
  <c r="D1408" i="1"/>
  <c r="J1441" i="1"/>
  <c r="J1446" i="1"/>
  <c r="J1450" i="1"/>
  <c r="J1456" i="1"/>
  <c r="J1460" i="1"/>
  <c r="J1465" i="1"/>
  <c r="J1473" i="1"/>
  <c r="G1477" i="1"/>
  <c r="I1477" i="1" s="1"/>
  <c r="G1484" i="1"/>
  <c r="H1487" i="1"/>
  <c r="G1493" i="1"/>
  <c r="G1501" i="1"/>
  <c r="H1508" i="1"/>
  <c r="G1508" i="1"/>
  <c r="H1516" i="1"/>
  <c r="G1516" i="1"/>
  <c r="G1521" i="1"/>
  <c r="H1528" i="1"/>
  <c r="G1528" i="1"/>
  <c r="H1536" i="1"/>
  <c r="G1536" i="1"/>
  <c r="G1545" i="1"/>
  <c r="H1552" i="1"/>
  <c r="G1552" i="1"/>
  <c r="H1560" i="1"/>
  <c r="G1560" i="1"/>
  <c r="G1569" i="1"/>
  <c r="C1576" i="1"/>
  <c r="F473" i="4"/>
  <c r="D472" i="4"/>
  <c r="F568" i="4"/>
  <c r="D567" i="4"/>
  <c r="G289" i="9"/>
  <c r="F177" i="5"/>
  <c r="F239" i="5"/>
  <c r="D238" i="5"/>
  <c r="D258" i="5"/>
  <c r="D89" i="6"/>
  <c r="C1519" i="1"/>
  <c r="E26" i="9"/>
  <c r="B26" i="9" s="1"/>
  <c r="E34" i="9"/>
  <c r="B34" i="9" s="1"/>
  <c r="E74" i="9"/>
  <c r="B74" i="9" s="1"/>
  <c r="G1438" i="1"/>
  <c r="G1440" i="1"/>
  <c r="I1440" i="1" s="1"/>
  <c r="G1444" i="1"/>
  <c r="I1444" i="1" s="1"/>
  <c r="H1470" i="1"/>
  <c r="G1476" i="1"/>
  <c r="I1476" i="1" s="1"/>
  <c r="J1476" i="1"/>
  <c r="H1478" i="1"/>
  <c r="I1478" i="1" s="1"/>
  <c r="H1488" i="1"/>
  <c r="G1488" i="1"/>
  <c r="G1497" i="1"/>
  <c r="G1505" i="1"/>
  <c r="G1513" i="1"/>
  <c r="G1525" i="1"/>
  <c r="H1532" i="1"/>
  <c r="G1532" i="1"/>
  <c r="H1540" i="1"/>
  <c r="G1540" i="1"/>
  <c r="G1549" i="1"/>
  <c r="G1557" i="1"/>
  <c r="H1564" i="1"/>
  <c r="G1564" i="1"/>
  <c r="G1573" i="1"/>
  <c r="H1580" i="1"/>
  <c r="G1580" i="1"/>
  <c r="F8" i="4"/>
  <c r="D7" i="4"/>
  <c r="F164" i="4"/>
  <c r="D163" i="4"/>
  <c r="E196" i="4"/>
  <c r="D192" i="1" s="1"/>
  <c r="H192" i="1" s="1"/>
  <c r="D224" i="4"/>
  <c r="F345" i="4"/>
  <c r="D344" i="4"/>
  <c r="D644" i="4"/>
  <c r="F417" i="4"/>
  <c r="H142" i="9"/>
  <c r="E142" i="9" s="1"/>
  <c r="B142" i="9" s="1"/>
  <c r="E593" i="4"/>
  <c r="H286" i="9"/>
  <c r="E87" i="5"/>
  <c r="D1065" i="1" s="1"/>
  <c r="F246" i="5"/>
  <c r="D245" i="5"/>
  <c r="F5" i="6"/>
  <c r="F43" i="6"/>
  <c r="D35" i="6"/>
  <c r="E484" i="4"/>
  <c r="D478" i="1" s="1"/>
  <c r="F535" i="4"/>
  <c r="D529" i="4"/>
  <c r="E643" i="4"/>
  <c r="D637" i="1" s="1"/>
  <c r="H289" i="9"/>
  <c r="E176" i="5"/>
  <c r="G297" i="9"/>
  <c r="E297" i="9" s="1"/>
  <c r="B77" i="9"/>
  <c r="E82" i="9"/>
  <c r="B82" i="9" s="1"/>
  <c r="B130" i="9"/>
  <c r="F364" i="4"/>
  <c r="D363" i="4"/>
  <c r="D643" i="4"/>
  <c r="F416" i="4"/>
  <c r="D459" i="4"/>
  <c r="F466" i="4"/>
  <c r="F485" i="4"/>
  <c r="D484" i="4"/>
  <c r="F599" i="4"/>
  <c r="D593" i="4"/>
  <c r="D7" i="5"/>
  <c r="G286" i="9"/>
  <c r="E286" i="9" s="1"/>
  <c r="B286" i="9" s="1"/>
  <c r="F88" i="5"/>
  <c r="H287" i="9"/>
  <c r="E287" i="9" s="1"/>
  <c r="B287" i="9" s="1"/>
  <c r="E146" i="5"/>
  <c r="D1124" i="1" s="1"/>
  <c r="F224" i="5"/>
  <c r="D206" i="5"/>
  <c r="E5" i="6"/>
  <c r="D114" i="6"/>
  <c r="D24" i="8"/>
  <c r="C1499" i="1" s="1"/>
  <c r="B47" i="9"/>
  <c r="B51" i="9"/>
  <c r="B55" i="9"/>
  <c r="B59" i="9"/>
  <c r="B63" i="9"/>
  <c r="B67" i="9"/>
  <c r="B71" i="9"/>
  <c r="E75" i="9"/>
  <c r="B75" i="9" s="1"/>
  <c r="B80" i="9"/>
  <c r="B140" i="9"/>
  <c r="D146" i="5"/>
  <c r="D68" i="5" s="1"/>
  <c r="B108" i="9"/>
  <c r="B112" i="9"/>
  <c r="B116" i="9"/>
  <c r="B123" i="9"/>
  <c r="B132" i="9"/>
  <c r="B139" i="9"/>
  <c r="B154" i="9"/>
  <c r="B156" i="9"/>
  <c r="F226" i="9"/>
  <c r="B226" i="9" s="1"/>
  <c r="F242" i="9"/>
  <c r="B242" i="9" s="1"/>
  <c r="F258" i="9"/>
  <c r="B258" i="9" s="1"/>
  <c r="E118" i="9"/>
  <c r="B118" i="9" s="1"/>
  <c r="E126" i="9"/>
  <c r="B126" i="9" s="1"/>
  <c r="E134" i="9"/>
  <c r="B134" i="9" s="1"/>
  <c r="E150" i="9"/>
  <c r="B150" i="9" s="1"/>
  <c r="E158" i="9"/>
  <c r="B158" i="9" s="1"/>
  <c r="F230" i="9"/>
  <c r="B230" i="9" s="1"/>
  <c r="F246" i="9"/>
  <c r="B246" i="9" s="1"/>
  <c r="F262" i="9"/>
  <c r="B262" i="9" s="1"/>
  <c r="B280" i="9"/>
  <c r="F213" i="9"/>
  <c r="B213" i="9" s="1"/>
  <c r="F214" i="9"/>
  <c r="B214" i="9" s="1"/>
  <c r="F217" i="9"/>
  <c r="B217" i="9" s="1"/>
  <c r="F218" i="9"/>
  <c r="B218" i="9" s="1"/>
  <c r="F221" i="9"/>
  <c r="B221" i="9" s="1"/>
  <c r="F222" i="9"/>
  <c r="B222" i="9" s="1"/>
  <c r="E283" i="9"/>
  <c r="B283" i="9" s="1"/>
  <c r="G1453" i="1" l="1"/>
  <c r="G1436" i="1"/>
  <c r="H1436" i="1"/>
  <c r="E7" i="5"/>
  <c r="D985" i="1" s="1"/>
  <c r="H990" i="1"/>
  <c r="H991" i="1"/>
  <c r="G1481" i="1"/>
  <c r="D43" i="8"/>
  <c r="I35" i="3" s="1"/>
  <c r="G148" i="1"/>
  <c r="E237" i="5"/>
  <c r="I23" i="3" s="1"/>
  <c r="G1048" i="1"/>
  <c r="H1048" i="1"/>
  <c r="F12" i="5"/>
  <c r="B191" i="9"/>
  <c r="F212" i="9"/>
  <c r="E350" i="4"/>
  <c r="D345" i="1" s="1"/>
  <c r="E298" i="4"/>
  <c r="F196" i="4"/>
  <c r="E151" i="4"/>
  <c r="D147" i="1" s="1"/>
  <c r="H136" i="1"/>
  <c r="G1412" i="1"/>
  <c r="H1412" i="1"/>
  <c r="D141" i="6"/>
  <c r="H1030" i="1"/>
  <c r="G1030" i="1"/>
  <c r="F351" i="4"/>
  <c r="C346" i="1"/>
  <c r="F311" i="4"/>
  <c r="C306" i="1"/>
  <c r="H306" i="1" s="1"/>
  <c r="H184" i="1"/>
  <c r="F152" i="4"/>
  <c r="G20" i="9"/>
  <c r="H20" i="9"/>
  <c r="D151" i="4"/>
  <c r="C147" i="1" s="1"/>
  <c r="F50" i="4"/>
  <c r="C46" i="1"/>
  <c r="C1435" i="1"/>
  <c r="H1524" i="1"/>
  <c r="G1524" i="1"/>
  <c r="G1499" i="1"/>
  <c r="H1499" i="1"/>
  <c r="F593" i="4"/>
  <c r="C587" i="1"/>
  <c r="F363" i="4"/>
  <c r="D350" i="4"/>
  <c r="C358" i="1"/>
  <c r="G1519" i="1"/>
  <c r="H1519" i="1"/>
  <c r="F238" i="5"/>
  <c r="D237" i="5"/>
  <c r="C1215" i="1"/>
  <c r="F567" i="4"/>
  <c r="C561" i="1"/>
  <c r="G1535" i="1"/>
  <c r="H1535" i="1"/>
  <c r="F580" i="4"/>
  <c r="C574" i="1"/>
  <c r="C102" i="1"/>
  <c r="F106" i="4"/>
  <c r="D46" i="1"/>
  <c r="E6" i="4"/>
  <c r="D1056" i="1"/>
  <c r="E68" i="5"/>
  <c r="I1462" i="1"/>
  <c r="F44" i="4"/>
  <c r="C40" i="1"/>
  <c r="I1474" i="1"/>
  <c r="H215" i="1"/>
  <c r="F114" i="6"/>
  <c r="H27" i="3"/>
  <c r="C1408" i="1"/>
  <c r="F68" i="5"/>
  <c r="C1046" i="1"/>
  <c r="H21" i="3"/>
  <c r="F459" i="4"/>
  <c r="C453" i="1"/>
  <c r="H1065" i="1"/>
  <c r="G1065" i="1"/>
  <c r="F224" i="4"/>
  <c r="C220" i="1"/>
  <c r="F396" i="4"/>
  <c r="C391" i="1"/>
  <c r="F139" i="4"/>
  <c r="C135" i="1"/>
  <c r="H537" i="1"/>
  <c r="G537" i="1"/>
  <c r="I24" i="3"/>
  <c r="D1299" i="1"/>
  <c r="E141" i="6"/>
  <c r="F484" i="4"/>
  <c r="C478" i="1"/>
  <c r="B297" i="9"/>
  <c r="E296" i="9"/>
  <c r="I10" i="3" s="1"/>
  <c r="D528" i="4"/>
  <c r="F529" i="4"/>
  <c r="C523" i="1"/>
  <c r="C638" i="1"/>
  <c r="F644" i="4"/>
  <c r="D6" i="4"/>
  <c r="F7" i="4"/>
  <c r="C3" i="1"/>
  <c r="F89" i="6"/>
  <c r="C1383" i="1"/>
  <c r="F472" i="4"/>
  <c r="C466" i="1"/>
  <c r="H1576" i="1"/>
  <c r="G1576" i="1"/>
  <c r="D42" i="8"/>
  <c r="E420" i="4"/>
  <c r="D415" i="1"/>
  <c r="H416" i="1"/>
  <c r="G416" i="1"/>
  <c r="I1448" i="1"/>
  <c r="G1097" i="1"/>
  <c r="H1097" i="1"/>
  <c r="H260" i="1"/>
  <c r="G260" i="1"/>
  <c r="F124" i="4"/>
  <c r="C120" i="1"/>
  <c r="F299" i="4"/>
  <c r="D298" i="4"/>
  <c r="C294" i="1"/>
  <c r="G192" i="1"/>
  <c r="G211" i="1"/>
  <c r="B212" i="9"/>
  <c r="F146" i="5"/>
  <c r="C1124" i="1"/>
  <c r="G292" i="9"/>
  <c r="E292" i="9" s="1"/>
  <c r="B292" i="9" s="1"/>
  <c r="F206" i="5"/>
  <c r="D176" i="5"/>
  <c r="C1183" i="1"/>
  <c r="F7" i="5"/>
  <c r="H20" i="3"/>
  <c r="C985" i="1"/>
  <c r="D6" i="5"/>
  <c r="F643" i="4"/>
  <c r="C637" i="1"/>
  <c r="I22" i="3"/>
  <c r="D1153" i="1"/>
  <c r="F35" i="6"/>
  <c r="C1329" i="1"/>
  <c r="H25" i="3"/>
  <c r="F245" i="5"/>
  <c r="C1222" i="1"/>
  <c r="D587" i="1"/>
  <c r="E528" i="4"/>
  <c r="F344" i="4"/>
  <c r="C339" i="1"/>
  <c r="F163" i="4"/>
  <c r="C159" i="1"/>
  <c r="F258" i="5"/>
  <c r="C1235" i="1"/>
  <c r="E289" i="9"/>
  <c r="B289" i="9" s="1"/>
  <c r="D293" i="1"/>
  <c r="F421" i="4"/>
  <c r="D420" i="4"/>
  <c r="C415" i="1"/>
  <c r="H70" i="1"/>
  <c r="G70" i="1"/>
  <c r="I1439" i="1"/>
  <c r="E164" i="9"/>
  <c r="B164" i="9" s="1"/>
  <c r="H1057" i="1"/>
  <c r="G1057" i="1"/>
  <c r="I1451" i="1"/>
  <c r="F118" i="5"/>
  <c r="C1096" i="1"/>
  <c r="H259" i="1"/>
  <c r="H326" i="1"/>
  <c r="G232" i="1"/>
  <c r="I20" i="3" l="1"/>
  <c r="G294" i="9"/>
  <c r="E294" i="9" s="1"/>
  <c r="B294" i="9" s="1"/>
  <c r="C1518" i="1"/>
  <c r="H1518" i="1" s="1"/>
  <c r="E175" i="5"/>
  <c r="D1152" i="1" s="1"/>
  <c r="D1214" i="1"/>
  <c r="E407" i="4"/>
  <c r="D402" i="1" s="1"/>
  <c r="E408" i="4"/>
  <c r="D403" i="1" s="1"/>
  <c r="F141" i="6"/>
  <c r="H28" i="3"/>
  <c r="G299" i="9"/>
  <c r="E299" i="9" s="1"/>
  <c r="E298" i="9" s="1"/>
  <c r="I17" i="3"/>
  <c r="E289" i="4"/>
  <c r="D285" i="1" s="1"/>
  <c r="G346" i="1"/>
  <c r="H346" i="1"/>
  <c r="G306" i="1"/>
  <c r="D289" i="4"/>
  <c r="D413" i="4" s="1"/>
  <c r="E20" i="9"/>
  <c r="E19" i="9" s="1"/>
  <c r="F151" i="4"/>
  <c r="H17" i="3"/>
  <c r="D635" i="4"/>
  <c r="F420" i="4"/>
  <c r="C414" i="1"/>
  <c r="E636" i="4"/>
  <c r="D630" i="1" s="1"/>
  <c r="D522" i="1"/>
  <c r="C984" i="1"/>
  <c r="H1124" i="1"/>
  <c r="G1124" i="1"/>
  <c r="G466" i="1"/>
  <c r="H466" i="1"/>
  <c r="G391" i="1"/>
  <c r="H391" i="1"/>
  <c r="G1408" i="1"/>
  <c r="H1408" i="1"/>
  <c r="G46" i="1"/>
  <c r="H46" i="1"/>
  <c r="H561" i="1"/>
  <c r="G561" i="1"/>
  <c r="D408" i="4"/>
  <c r="F350" i="4"/>
  <c r="C345" i="1"/>
  <c r="G1329" i="1"/>
  <c r="H1329" i="1"/>
  <c r="F176" i="5"/>
  <c r="D175" i="5"/>
  <c r="H22" i="3"/>
  <c r="C1153" i="1"/>
  <c r="K1432" i="9"/>
  <c r="G295" i="9"/>
  <c r="E295" i="9" s="1"/>
  <c r="B295" i="9" s="1"/>
  <c r="I34" i="3"/>
  <c r="C1517" i="1"/>
  <c r="H523" i="1"/>
  <c r="G523" i="1"/>
  <c r="I21" i="3"/>
  <c r="D1046" i="1"/>
  <c r="H1046" i="1" s="1"/>
  <c r="E6" i="5"/>
  <c r="F6" i="5" s="1"/>
  <c r="H147" i="1"/>
  <c r="G147" i="1"/>
  <c r="I28" i="3"/>
  <c r="D1435" i="1"/>
  <c r="G1435" i="1" s="1"/>
  <c r="H985" i="1"/>
  <c r="G985" i="1"/>
  <c r="G294" i="1"/>
  <c r="H294" i="1"/>
  <c r="H1096" i="1"/>
  <c r="G1096" i="1"/>
  <c r="G1235" i="1"/>
  <c r="H1235" i="1"/>
  <c r="G339" i="1"/>
  <c r="H339" i="1"/>
  <c r="H1222" i="1"/>
  <c r="G1222" i="1"/>
  <c r="G637" i="1"/>
  <c r="H637" i="1"/>
  <c r="D407" i="4"/>
  <c r="F298" i="4"/>
  <c r="C293" i="1"/>
  <c r="G1383" i="1"/>
  <c r="H1383" i="1"/>
  <c r="D412" i="4"/>
  <c r="F6" i="4"/>
  <c r="H16" i="3"/>
  <c r="C2" i="1"/>
  <c r="H478" i="1"/>
  <c r="G478" i="1"/>
  <c r="H1299" i="1"/>
  <c r="G1299" i="1"/>
  <c r="G135" i="1"/>
  <c r="H135" i="1"/>
  <c r="H40" i="1"/>
  <c r="G40" i="1"/>
  <c r="G1056" i="1"/>
  <c r="H1056" i="1"/>
  <c r="G102" i="1"/>
  <c r="H102" i="1"/>
  <c r="H1215" i="1"/>
  <c r="G1215" i="1"/>
  <c r="H587" i="1"/>
  <c r="G587" i="1"/>
  <c r="H159" i="1"/>
  <c r="G159" i="1"/>
  <c r="H1183" i="1"/>
  <c r="G1183" i="1"/>
  <c r="H120" i="1"/>
  <c r="G120" i="1"/>
  <c r="E635" i="4"/>
  <c r="D629" i="1" s="1"/>
  <c r="D414" i="1"/>
  <c r="G3" i="1"/>
  <c r="H3" i="1"/>
  <c r="H638" i="1"/>
  <c r="G638" i="1"/>
  <c r="G415" i="1"/>
  <c r="H415" i="1"/>
  <c r="D636" i="4"/>
  <c r="F528" i="4"/>
  <c r="C522" i="1"/>
  <c r="H220" i="1"/>
  <c r="G220" i="1"/>
  <c r="H453" i="1"/>
  <c r="G453" i="1"/>
  <c r="E412" i="4"/>
  <c r="I16" i="3"/>
  <c r="D2" i="1"/>
  <c r="G574" i="1"/>
  <c r="H574" i="1"/>
  <c r="F237" i="5"/>
  <c r="H23" i="3"/>
  <c r="C1214" i="1"/>
  <c r="G358" i="1"/>
  <c r="H358" i="1"/>
  <c r="G1518" i="1" l="1"/>
  <c r="E293" i="9"/>
  <c r="G1046" i="1"/>
  <c r="B299" i="9"/>
  <c r="B20" i="9"/>
  <c r="E291" i="4"/>
  <c r="D287" i="1" s="1"/>
  <c r="E290" i="4"/>
  <c r="D286" i="1" s="1"/>
  <c r="E413" i="4"/>
  <c r="E640" i="4" s="1"/>
  <c r="D290" i="4"/>
  <c r="F289" i="4"/>
  <c r="C285" i="1"/>
  <c r="G285" i="1" s="1"/>
  <c r="D291" i="4"/>
  <c r="C287" i="1" s="1"/>
  <c r="H9" i="3"/>
  <c r="D639" i="4"/>
  <c r="D414" i="4"/>
  <c r="F412" i="4"/>
  <c r="C407" i="1"/>
  <c r="F407" i="4"/>
  <c r="C402" i="1"/>
  <c r="H1517" i="1"/>
  <c r="G1517" i="1"/>
  <c r="H11" i="3"/>
  <c r="H1153" i="1"/>
  <c r="G1153" i="1"/>
  <c r="F408" i="4"/>
  <c r="C403" i="1"/>
  <c r="C629" i="1"/>
  <c r="F635" i="4"/>
  <c r="G522" i="1"/>
  <c r="H522" i="1"/>
  <c r="H285" i="1"/>
  <c r="F636" i="4"/>
  <c r="C630" i="1"/>
  <c r="H2" i="1"/>
  <c r="G2" i="1"/>
  <c r="H1435" i="1"/>
  <c r="D640" i="4"/>
  <c r="D415" i="4"/>
  <c r="C408" i="1"/>
  <c r="H276" i="9"/>
  <c r="D984" i="1"/>
  <c r="H984" i="1" s="1"/>
  <c r="G282" i="9"/>
  <c r="E282" i="9" s="1"/>
  <c r="B282" i="9" s="1"/>
  <c r="G1214" i="1"/>
  <c r="H1214" i="1"/>
  <c r="D407" i="1"/>
  <c r="E639" i="4"/>
  <c r="G293" i="1"/>
  <c r="H293" i="1"/>
  <c r="F175" i="5"/>
  <c r="C1152" i="1"/>
  <c r="G345" i="1"/>
  <c r="H345" i="1"/>
  <c r="G276" i="9"/>
  <c r="H414" i="1"/>
  <c r="G414" i="1"/>
  <c r="E276" i="9" l="1"/>
  <c r="B276" i="9" s="1"/>
  <c r="D408" i="1"/>
  <c r="H408" i="1" s="1"/>
  <c r="F413" i="4"/>
  <c r="E415" i="4"/>
  <c r="D410" i="1" s="1"/>
  <c r="E414" i="4"/>
  <c r="D409" i="1" s="1"/>
  <c r="F290" i="4"/>
  <c r="C286" i="1"/>
  <c r="H286" i="1" s="1"/>
  <c r="F291" i="4"/>
  <c r="E641" i="4"/>
  <c r="D633" i="1"/>
  <c r="G1152" i="1"/>
  <c r="H1152" i="1"/>
  <c r="C410" i="1"/>
  <c r="D634" i="1"/>
  <c r="E642" i="4"/>
  <c r="G984" i="1"/>
  <c r="H287" i="1"/>
  <c r="G287" i="1"/>
  <c r="F640" i="4"/>
  <c r="D642" i="4"/>
  <c r="C634" i="1"/>
  <c r="H8" i="3"/>
  <c r="H402" i="1"/>
  <c r="G402" i="1"/>
  <c r="C409" i="1"/>
  <c r="F414" i="4"/>
  <c r="G629" i="1"/>
  <c r="H629" i="1"/>
  <c r="G403" i="1"/>
  <c r="H403" i="1"/>
  <c r="N3" i="9"/>
  <c r="I11" i="3"/>
  <c r="D641" i="4"/>
  <c r="F639" i="4"/>
  <c r="C633" i="1"/>
  <c r="H630" i="1"/>
  <c r="G630" i="1"/>
  <c r="H407" i="1"/>
  <c r="G407" i="1"/>
  <c r="K3" i="9"/>
  <c r="I9" i="3"/>
  <c r="F415" i="4" l="1"/>
  <c r="E275" i="9"/>
  <c r="G408" i="1"/>
  <c r="G286" i="1"/>
  <c r="F642" i="4"/>
  <c r="D646" i="4"/>
  <c r="C636" i="1"/>
  <c r="F641" i="4"/>
  <c r="D645" i="4"/>
  <c r="C635" i="1"/>
  <c r="H409" i="1"/>
  <c r="G409" i="1"/>
  <c r="H634" i="1"/>
  <c r="G634" i="1"/>
  <c r="E646" i="4"/>
  <c r="D636" i="1"/>
  <c r="G633" i="1"/>
  <c r="H633" i="1"/>
  <c r="G410" i="1"/>
  <c r="H410" i="1"/>
  <c r="M3" i="9"/>
  <c r="I8" i="3"/>
  <c r="E645" i="4"/>
  <c r="D635" i="1"/>
  <c r="I19" i="3" l="1"/>
  <c r="D640" i="1"/>
  <c r="H636" i="1"/>
  <c r="G636" i="1"/>
  <c r="I18" i="3"/>
  <c r="D639" i="1"/>
  <c r="G635" i="1"/>
  <c r="H635" i="1"/>
  <c r="F646" i="4"/>
  <c r="H19" i="3"/>
  <c r="C640" i="1"/>
  <c r="F645" i="4"/>
  <c r="H18" i="3"/>
  <c r="C639" i="1"/>
  <c r="H639" i="1" l="1"/>
  <c r="G639" i="1"/>
  <c r="H7" i="3"/>
  <c r="H640" i="1"/>
  <c r="G640" i="1"/>
  <c r="J3" i="9" l="1"/>
  <c r="I7" i="3"/>
  <c r="M272" i="9" l="1"/>
  <c r="L272" i="9"/>
  <c r="G18" i="9"/>
  <c r="H18" i="9"/>
  <c r="J5" i="9"/>
  <c r="H15" i="9"/>
  <c r="I8" i="9"/>
  <c r="I11" i="9"/>
  <c r="J6" i="9"/>
  <c r="J8" i="9"/>
  <c r="J9" i="9"/>
  <c r="J13" i="9"/>
  <c r="I9" i="9"/>
  <c r="H17" i="9"/>
  <c r="H16" i="9"/>
  <c r="I12" i="9"/>
  <c r="J7" i="9"/>
  <c r="J10" i="9"/>
  <c r="K5" i="9"/>
  <c r="I5" i="9"/>
  <c r="I6" i="9"/>
  <c r="K8" i="9"/>
  <c r="I17" i="9"/>
  <c r="M16" i="9"/>
  <c r="G15" i="9"/>
  <c r="L16" i="9"/>
  <c r="J11" i="9"/>
  <c r="K6" i="9"/>
  <c r="K9" i="9"/>
  <c r="I13" i="9"/>
  <c r="G16" i="9"/>
  <c r="L15" i="9"/>
  <c r="G17" i="9"/>
  <c r="K10" i="9"/>
  <c r="K13" i="9"/>
  <c r="I7" i="9"/>
  <c r="K11" i="9"/>
  <c r="K12" i="9"/>
  <c r="K7" i="9"/>
  <c r="J12" i="9"/>
  <c r="M15" i="9"/>
  <c r="J17" i="9"/>
  <c r="E16" i="9" l="1"/>
  <c r="E7" i="9"/>
  <c r="B7" i="9" s="1"/>
  <c r="F15" i="9"/>
  <c r="E5" i="9"/>
  <c r="B5" i="9" s="1"/>
  <c r="F272" i="9"/>
  <c r="F19" i="9" s="1"/>
  <c r="E11" i="9"/>
  <c r="B11" i="9" s="1"/>
  <c r="E8" i="9"/>
  <c r="B8" i="9" s="1"/>
  <c r="E15" i="9"/>
  <c r="E12" i="9"/>
  <c r="B12" i="9" s="1"/>
  <c r="E13" i="9"/>
  <c r="B13" i="9" s="1"/>
  <c r="F16" i="9"/>
  <c r="E10" i="9"/>
  <c r="B10" i="9" s="1"/>
  <c r="E18" i="9"/>
  <c r="B18" i="9" s="1"/>
  <c r="E17" i="9"/>
  <c r="B17" i="9" s="1"/>
  <c r="E6" i="9"/>
  <c r="B6" i="9" s="1"/>
  <c r="E9" i="9"/>
  <c r="B9" i="9" s="1"/>
  <c r="F14" i="9" l="1"/>
  <c r="F3" i="9" s="1"/>
  <c r="B272" i="9"/>
  <c r="B15" i="9"/>
  <c r="B16"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<sst xmlns="http://schemas.openxmlformats.org/spreadsheetml/2006/main" count="4313" uniqueCount="3393">
  <si>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</si>
  <si>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</si>
  <si>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</si>
  <si>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</si>
  <si>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</si>
  <si>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</si>
  <si>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</si>
  <si>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</si>
  <si>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</si>
  <si>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</si>
  <si>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</si>
  <si>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</si>
  <si>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</si>
  <si>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</si>
  <si>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</si>
  <si>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</si>
  <si>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</si>
  <si>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</si>
  <si>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</si>
  <si>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</si>
  <si>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</si>
  <si>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</si>
  <si>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</si>
  <si>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</si>
  <si>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</si>
  <si>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</si>
  <si>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</si>
  <si>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</si>
  <si>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</si>
  <si>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</si>
  <si>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</si>
  <si>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STRUKOVNA ŠKOLA SISAK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</si>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</sst>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12633382</v>
      </c>
      <c r="D2" s="6">
        <f>'PR-RAS'!E6</f>
        <v>12374724.859999999</v>
      </c>
      <c r="E2" s="6">
        <v>0</v>
      </c>
      <c r="F2" s="6">
        <v>0</v>
      </c>
      <c r="G2" s="7">
        <f t="shared" ref="G2:G264" si="0">(B2/1000)*(C2*1+D2*2)</f>
        <v>37382.831720000002</v>
      </c>
      <c r="H2" s="7">
        <f t="shared" ref="H2:H264" si="1">ABS(C2-ROUND(C2,0))+ABS(D2-ROUND(D2,0))</f>
        <v>0.14000000059604645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10499531</v>
      </c>
      <c r="D46" s="1">
        <f>'PR-RAS'!E50</f>
        <v>10807570.17</v>
      </c>
      <c r="E46" s="1">
        <v>0</v>
      </c>
      <c r="F46" s="1">
        <v>0</v>
      </c>
      <c r="G46" s="2">
        <f t="shared" si="0"/>
        <v>1445160.2102999999</v>
      </c>
      <c r="H46" s="2">
        <f t="shared" si="1"/>
        <v>0.16999999992549419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10434419</v>
      </c>
      <c r="D64" s="1">
        <f>'PR-RAS'!E68</f>
        <v>10779652.17</v>
      </c>
      <c r="E64" s="1">
        <v>0</v>
      </c>
      <c r="F64" s="1">
        <v>0</v>
      </c>
      <c r="G64" s="2">
        <f t="shared" si="0"/>
        <v>2015604.57042</v>
      </c>
      <c r="H64" s="2">
        <f t="shared" si="1"/>
        <v>0.16999999992549419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10429919</v>
      </c>
      <c r="D65" s="1">
        <f>'PR-RAS'!E69</f>
        <v>10775152.17</v>
      </c>
      <c r="E65" s="1">
        <v>0</v>
      </c>
      <c r="F65" s="1">
        <v>0</v>
      </c>
      <c r="G65" s="2">
        <f t="shared" si="0"/>
        <v>2046734.29376</v>
      </c>
      <c r="H65" s="2">
        <f t="shared" si="1"/>
        <v>0.16999999992549419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4500</v>
      </c>
      <c r="D66" s="1">
        <f>'PR-RAS'!E70</f>
        <v>4500</v>
      </c>
      <c r="E66" s="1">
        <v>0</v>
      </c>
      <c r="F66" s="1">
        <v>0</v>
      </c>
      <c r="G66" s="2">
        <f t="shared" si="0"/>
        <v>877.5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65112</v>
      </c>
      <c r="D70" s="1">
        <f>'PR-RAS'!E74</f>
        <v>27918</v>
      </c>
      <c r="E70" s="1">
        <v>0</v>
      </c>
      <c r="F70" s="1">
        <v>0</v>
      </c>
      <c r="G70" s="2">
        <f t="shared" si="0"/>
        <v>8345.4120000000003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65112</v>
      </c>
      <c r="D71" s="1">
        <f>'PR-RAS'!E75</f>
        <v>27918</v>
      </c>
      <c r="E71" s="1">
        <v>0</v>
      </c>
      <c r="F71" s="1">
        <v>0</v>
      </c>
      <c r="G71" s="2">
        <f t="shared" si="0"/>
        <v>8466.36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1046</v>
      </c>
      <c r="D78" s="1">
        <f>'PR-RAS'!E82</f>
        <v>1474.32</v>
      </c>
      <c r="E78" s="1">
        <v>0</v>
      </c>
      <c r="F78" s="1">
        <v>0</v>
      </c>
      <c r="G78" s="2">
        <f t="shared" si="0"/>
        <v>307.58727999999996</v>
      </c>
      <c r="H78" s="2">
        <f t="shared" si="1"/>
        <v>0.31999999999993634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1.6</v>
      </c>
      <c r="E79" s="1">
        <v>0</v>
      </c>
      <c r="F79" s="1">
        <v>0</v>
      </c>
      <c r="G79" s="2">
        <f t="shared" si="0"/>
        <v>0.56159999999999999</v>
      </c>
      <c r="H79" s="2">
        <f t="shared" si="1"/>
        <v>0.39999999999999991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1.6</v>
      </c>
      <c r="E81" s="1">
        <v>0</v>
      </c>
      <c r="F81" s="1">
        <v>0</v>
      </c>
      <c r="G81" s="2">
        <f t="shared" si="0"/>
        <v>0.49600000000000005</v>
      </c>
      <c r="H81" s="2">
        <f t="shared" si="1"/>
        <v>0.39999999999999991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v>
      </c>
      <c r="D86" s="1">
        <f>'PR-RAS'!E90</f>
        <v>0</v>
      </c>
      <c r="E86" s="1">
        <v>0</v>
      </c>
      <c r="F86" s="1">
        <v>0</v>
      </c>
      <c r="G86" s="2">
        <f t="shared" si="0"/>
        <v>8.5000000000000006E-2</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1042</v>
      </c>
      <c r="D87" s="1">
        <f>'PR-RAS'!E91</f>
        <v>1472.72</v>
      </c>
      <c r="E87" s="1">
        <v>0</v>
      </c>
      <c r="F87" s="1">
        <v>0</v>
      </c>
      <c r="G87" s="2">
        <f t="shared" si="0"/>
        <v>342.91983999999997</v>
      </c>
      <c r="H87" s="2">
        <f t="shared" si="1"/>
        <v>0.27999999999997272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1042</v>
      </c>
      <c r="D90" s="1">
        <f>'PR-RAS'!E94</f>
        <v>1472.72</v>
      </c>
      <c r="E90" s="1">
        <v>0</v>
      </c>
      <c r="F90" s="1">
        <v>0</v>
      </c>
      <c r="G90" s="2">
        <f t="shared" si="0"/>
        <v>354.88216</v>
      </c>
      <c r="H90" s="2">
        <f t="shared" si="1"/>
        <v>0.27999999999997272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269619</v>
      </c>
      <c r="D120" s="1">
        <f>'PR-RAS'!E124</f>
        <v>331476.25</v>
      </c>
      <c r="E120" s="1">
        <v>0</v>
      </c>
      <c r="F120" s="1">
        <v>0</v>
      </c>
      <c r="G120" s="2">
        <f t="shared" si="0"/>
        <v>110976.0085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245919</v>
      </c>
      <c r="D121" s="1">
        <f>'PR-RAS'!E125</f>
        <v>317033.53000000003</v>
      </c>
      <c r="E121" s="1">
        <v>0</v>
      </c>
      <c r="F121" s="1">
        <v>0</v>
      </c>
      <c r="G121" s="2">
        <f t="shared" si="0"/>
        <v>105598.3272</v>
      </c>
      <c r="H121" s="2">
        <f t="shared" si="1"/>
        <v>0.46999999997206032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245919</v>
      </c>
      <c r="D123" s="1">
        <f>'PR-RAS'!E127</f>
        <v>317033.53000000003</v>
      </c>
      <c r="E123" s="1">
        <v>0</v>
      </c>
      <c r="F123" s="1">
        <v>0</v>
      </c>
      <c r="G123" s="2">
        <f t="shared" si="0"/>
        <v>107358.29932000001</v>
      </c>
      <c r="H123" s="2">
        <f t="shared" si="1"/>
        <v>0.46999999997206032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23700</v>
      </c>
      <c r="D124" s="1">
        <f>'PR-RAS'!E128</f>
        <v>14442.72</v>
      </c>
      <c r="E124" s="1">
        <v>0</v>
      </c>
      <c r="F124" s="1">
        <v>0</v>
      </c>
      <c r="G124" s="2">
        <f t="shared" si="0"/>
        <v>6468.0091200000006</v>
      </c>
      <c r="H124" s="2">
        <f t="shared" si="1"/>
        <v>0.28000000000065484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15000</v>
      </c>
      <c r="D125" s="1">
        <f>'PR-RAS'!E129</f>
        <v>0</v>
      </c>
      <c r="E125" s="1">
        <v>0</v>
      </c>
      <c r="F125" s="1">
        <v>0</v>
      </c>
      <c r="G125" s="2">
        <f t="shared" si="0"/>
        <v>1860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8700</v>
      </c>
      <c r="D126" s="1">
        <f>'PR-RAS'!E130</f>
        <v>14442.72</v>
      </c>
      <c r="E126" s="1">
        <v>0</v>
      </c>
      <c r="F126" s="1">
        <v>0</v>
      </c>
      <c r="G126" s="2">
        <f t="shared" si="0"/>
        <v>4698.18</v>
      </c>
      <c r="H126" s="2">
        <f t="shared" si="1"/>
        <v>0.28000000000065484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1860474</v>
      </c>
      <c r="D129" s="1">
        <f>'PR-RAS'!E133</f>
        <v>1228631.58</v>
      </c>
      <c r="E129" s="1">
        <v>0</v>
      </c>
      <c r="F129" s="1">
        <v>0</v>
      </c>
      <c r="G129" s="2">
        <f t="shared" si="0"/>
        <v>552670.35648000007</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1860474</v>
      </c>
      <c r="D130" s="1">
        <f>'PR-RAS'!E134</f>
        <v>1228631.58</v>
      </c>
      <c r="E130" s="1">
        <v>0</v>
      </c>
      <c r="F130" s="1">
        <v>0</v>
      </c>
      <c r="G130" s="2">
        <f t="shared" si="0"/>
        <v>556988.09363999998</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1410217</v>
      </c>
      <c r="D131" s="1">
        <f>'PR-RAS'!E135</f>
        <v>1188006.58</v>
      </c>
      <c r="E131" s="1">
        <v>0</v>
      </c>
      <c r="F131" s="1">
        <v>0</v>
      </c>
      <c r="G131" s="2">
        <f t="shared" si="0"/>
        <v>492209.92080000002</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450257</v>
      </c>
      <c r="D132" s="1">
        <f>'PR-RAS'!E136</f>
        <v>40625</v>
      </c>
      <c r="E132" s="1">
        <v>0</v>
      </c>
      <c r="F132" s="1">
        <v>0</v>
      </c>
      <c r="G132" s="2">
        <f t="shared" si="0"/>
        <v>69627.417000000001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2712</v>
      </c>
      <c r="D135" s="1">
        <f>'PR-RAS'!E139</f>
        <v>5572.54</v>
      </c>
      <c r="E135" s="1">
        <v>0</v>
      </c>
      <c r="F135" s="1">
        <v>0</v>
      </c>
      <c r="G135" s="2">
        <f t="shared" si="0"/>
        <v>1856.8487200000002</v>
      </c>
      <c r="H135" s="2">
        <f t="shared" si="1"/>
        <v>0.46000000000003638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2712</v>
      </c>
      <c r="D146" s="1">
        <f>'PR-RAS'!E150</f>
        <v>5572.54</v>
      </c>
      <c r="E146" s="1">
        <v>0</v>
      </c>
      <c r="F146" s="1">
        <v>0</v>
      </c>
      <c r="G146" s="2">
        <f t="shared" si="0"/>
        <v>2009.2765999999999</v>
      </c>
      <c r="H146" s="2">
        <f t="shared" si="1"/>
        <v>0.46000000000003638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12103756</v>
      </c>
      <c r="D147" s="1">
        <f>'PR-RAS'!E151</f>
        <v>12345808.32</v>
      </c>
      <c r="E147" s="1">
        <v>0</v>
      </c>
      <c r="F147" s="1">
        <v>0</v>
      </c>
      <c r="G147" s="2">
        <f t="shared" si="0"/>
        <v>5372124.4054399999</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10188437</v>
      </c>
      <c r="D148" s="1">
        <f>'PR-RAS'!E152</f>
        <v>10633113.18</v>
      </c>
      <c r="E148" s="1">
        <v>0</v>
      </c>
      <c r="F148" s="1">
        <v>0</v>
      </c>
      <c r="G148" s="2">
        <f t="shared" si="0"/>
        <v>4623835.5139199998</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8428806</v>
      </c>
      <c r="D149" s="1">
        <f>'PR-RAS'!E153</f>
        <v>8834253.7599999998</v>
      </c>
      <c r="E149" s="1">
        <v>0</v>
      </c>
      <c r="F149" s="1">
        <v>0</v>
      </c>
      <c r="G149" s="2">
        <f t="shared" si="0"/>
        <v>3862402.4009599998</v>
      </c>
      <c r="H149" s="2">
        <f t="shared" si="1"/>
        <v>0.24000000022351742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8295004</v>
      </c>
      <c r="D150" s="1">
        <f>'PR-RAS'!E154</f>
        <v>8571872.9800000004</v>
      </c>
      <c r="E150" s="1">
        <v>0</v>
      </c>
      <c r="F150" s="1">
        <v>0</v>
      </c>
      <c r="G150" s="2">
        <f t="shared" si="0"/>
        <v>3790373.7440399998</v>
      </c>
      <c r="H150" s="2">
        <f t="shared" si="1"/>
        <v>1.9999999552965164E-2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133802</v>
      </c>
      <c r="D152" s="1">
        <f>'PR-RAS'!E156</f>
        <v>262380.78000000003</v>
      </c>
      <c r="E152" s="1">
        <v>0</v>
      </c>
      <c r="F152" s="1">
        <v>0</v>
      </c>
      <c r="G152" s="2">
        <f t="shared" si="0"/>
        <v>99443.097560000009</v>
      </c>
      <c r="H152" s="2">
        <f t="shared" si="1"/>
        <v>0.21999999997206032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367722</v>
      </c>
      <c r="D154" s="1">
        <f>'PR-RAS'!E158</f>
        <v>340735.55</v>
      </c>
      <c r="E154" s="1">
        <v>0</v>
      </c>
      <c r="F154" s="1">
        <v>0</v>
      </c>
      <c r="G154" s="2">
        <f t="shared" si="0"/>
        <v>160526.54430000001</v>
      </c>
      <c r="H154" s="2">
        <f t="shared" si="1"/>
        <v>0.45000000001164153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1391909</v>
      </c>
      <c r="D155" s="1">
        <f>'PR-RAS'!E159</f>
        <v>1458123.87</v>
      </c>
      <c r="E155" s="1">
        <v>0</v>
      </c>
      <c r="F155" s="1">
        <v>0</v>
      </c>
      <c r="G155" s="2">
        <f t="shared" si="0"/>
        <v>663456.13796000008</v>
      </c>
      <c r="H155" s="2">
        <f t="shared" si="1"/>
        <v>0.12999999988824129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1389110</v>
      </c>
      <c r="D157" s="1">
        <f>'PR-RAS'!E161</f>
        <v>1455376.56</v>
      </c>
      <c r="E157" s="1">
        <v>0</v>
      </c>
      <c r="F157" s="1">
        <v>0</v>
      </c>
      <c r="G157" s="2">
        <f t="shared" si="0"/>
        <v>670778.64671999996</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2799</v>
      </c>
      <c r="D158" s="1">
        <f>'PR-RAS'!E162</f>
        <v>2747.31</v>
      </c>
      <c r="E158" s="1">
        <v>0</v>
      </c>
      <c r="F158" s="1">
        <v>0</v>
      </c>
      <c r="G158" s="2">
        <f t="shared" si="0"/>
        <v>1302.0983399999998</v>
      </c>
      <c r="H158" s="2">
        <f t="shared" si="1"/>
        <v>0.30999999999994543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1800313</v>
      </c>
      <c r="D159" s="1">
        <f>'PR-RAS'!E163</f>
        <v>1637680.57</v>
      </c>
      <c r="E159" s="1">
        <v>0</v>
      </c>
      <c r="F159" s="1">
        <v>0</v>
      </c>
      <c r="G159" s="2">
        <f t="shared" si="0"/>
        <v>801956.51412000007</v>
      </c>
      <c r="H159" s="2">
        <f t="shared" si="1"/>
        <v>0.42999999993480742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325930</v>
      </c>
      <c r="D160" s="1">
        <f>'PR-RAS'!E164</f>
        <v>412222.18000000005</v>
      </c>
      <c r="E160" s="1">
        <v>0</v>
      </c>
      <c r="F160" s="1">
        <v>0</v>
      </c>
      <c r="G160" s="2">
        <f t="shared" si="0"/>
        <v>182909.52324000001</v>
      </c>
      <c r="H160" s="2">
        <f t="shared" si="1"/>
        <v>0.18000000005122274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79108</v>
      </c>
      <c r="D161" s="1">
        <f>'PR-RAS'!E165</f>
        <v>103163.94</v>
      </c>
      <c r="E161" s="1">
        <v>0</v>
      </c>
      <c r="F161" s="1">
        <v>0</v>
      </c>
      <c r="G161" s="2">
        <f t="shared" si="0"/>
        <v>45669.7408</v>
      </c>
      <c r="H161" s="2">
        <f t="shared" si="1"/>
        <v>5.9999999997671694E-2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228033</v>
      </c>
      <c r="D162" s="1">
        <f>'PR-RAS'!E166</f>
        <v>276288.34000000003</v>
      </c>
      <c r="E162" s="1">
        <v>0</v>
      </c>
      <c r="F162" s="1">
        <v>0</v>
      </c>
      <c r="G162" s="2">
        <f t="shared" si="0"/>
        <v>125678.15848000001</v>
      </c>
      <c r="H162" s="2">
        <f t="shared" si="1"/>
        <v>0.34000000002561137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7305</v>
      </c>
      <c r="D163" s="1">
        <f>'PR-RAS'!E167</f>
        <v>11827.5</v>
      </c>
      <c r="E163" s="1">
        <v>0</v>
      </c>
      <c r="F163" s="1">
        <v>0</v>
      </c>
      <c r="G163" s="2">
        <f t="shared" si="0"/>
        <v>5015.5200000000004</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11484</v>
      </c>
      <c r="D164" s="1">
        <f>'PR-RAS'!E168</f>
        <v>20942.400000000001</v>
      </c>
      <c r="E164" s="1">
        <v>0</v>
      </c>
      <c r="F164" s="1">
        <v>0</v>
      </c>
      <c r="G164" s="2">
        <f t="shared" si="0"/>
        <v>8699.1144000000004</v>
      </c>
      <c r="H164" s="2">
        <f t="shared" si="1"/>
        <v>0.40000000000145519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423741</v>
      </c>
      <c r="D165" s="1">
        <f>'PR-RAS'!E169</f>
        <v>548188.48</v>
      </c>
      <c r="E165" s="1">
        <v>0</v>
      </c>
      <c r="F165" s="1">
        <v>0</v>
      </c>
      <c r="G165" s="2">
        <f t="shared" si="0"/>
        <v>249299.34544</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291391</v>
      </c>
      <c r="D166" s="1">
        <f>'PR-RAS'!E170</f>
        <v>192645.69</v>
      </c>
      <c r="E166" s="1">
        <v>0</v>
      </c>
      <c r="F166" s="1">
        <v>0</v>
      </c>
      <c r="G166" s="2">
        <f t="shared" si="0"/>
        <v>111652.59270000001</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14673</v>
      </c>
      <c r="D167" s="1">
        <f>'PR-RAS'!E171</f>
        <v>5539.55</v>
      </c>
      <c r="E167" s="1">
        <v>0</v>
      </c>
      <c r="F167" s="1">
        <v>0</v>
      </c>
      <c r="G167" s="2">
        <f t="shared" si="0"/>
        <v>4274.8486000000003</v>
      </c>
      <c r="H167" s="2">
        <f t="shared" si="1"/>
        <v>0.4499999999998181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73212</v>
      </c>
      <c r="D168" s="1">
        <f>'PR-RAS'!E172</f>
        <v>296891.44</v>
      </c>
      <c r="E168" s="1">
        <v>0</v>
      </c>
      <c r="F168" s="1">
        <v>0</v>
      </c>
      <c r="G168" s="2">
        <f t="shared" si="0"/>
        <v>111388.14496000001</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34076</v>
      </c>
      <c r="D169" s="1">
        <f>'PR-RAS'!E173</f>
        <v>48603.63</v>
      </c>
      <c r="E169" s="1">
        <v>0</v>
      </c>
      <c r="F169" s="1">
        <v>0</v>
      </c>
      <c r="G169" s="2">
        <f t="shared" si="0"/>
        <v>22055.587680000004</v>
      </c>
      <c r="H169" s="2">
        <f t="shared" si="1"/>
        <v>0.37000000000261934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7950</v>
      </c>
      <c r="D170" s="1">
        <f>'PR-RAS'!E174</f>
        <v>2259.37</v>
      </c>
      <c r="E170" s="1">
        <v>0</v>
      </c>
      <c r="F170" s="1">
        <v>0</v>
      </c>
      <c r="G170" s="2">
        <f t="shared" si="0"/>
        <v>2107.2170599999999</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2439</v>
      </c>
      <c r="D172" s="1">
        <f>'PR-RAS'!E176</f>
        <v>2248.8000000000002</v>
      </c>
      <c r="E172" s="1">
        <v>0</v>
      </c>
      <c r="F172" s="1">
        <v>0</v>
      </c>
      <c r="G172" s="2">
        <f t="shared" si="0"/>
        <v>1186.1586000000002</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880751</v>
      </c>
      <c r="D173" s="1">
        <f>'PR-RAS'!E177</f>
        <v>563506.00000000012</v>
      </c>
      <c r="E173" s="1">
        <v>0</v>
      </c>
      <c r="F173" s="1">
        <v>0</v>
      </c>
      <c r="G173" s="2">
        <f t="shared" si="0"/>
        <v>345335.23600000003</v>
      </c>
      <c r="H173" s="2">
        <f t="shared" si="1"/>
        <v>1.1641532182693481E-10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40957</v>
      </c>
      <c r="D174" s="1">
        <f>'PR-RAS'!E178</f>
        <v>23378.15</v>
      </c>
      <c r="E174" s="1">
        <v>0</v>
      </c>
      <c r="F174" s="1">
        <v>0</v>
      </c>
      <c r="G174" s="2">
        <f t="shared" si="0"/>
        <v>15174.400899999999</v>
      </c>
      <c r="H174" s="2">
        <f t="shared" si="1"/>
        <v>0.15000000000145519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160552</v>
      </c>
      <c r="D175" s="1">
        <f>'PR-RAS'!E179</f>
        <v>37383.269999999997</v>
      </c>
      <c r="E175" s="1">
        <v>0</v>
      </c>
      <c r="F175" s="1">
        <v>0</v>
      </c>
      <c r="G175" s="2">
        <f t="shared" si="0"/>
        <v>40945.425959999993</v>
      </c>
      <c r="H175" s="2">
        <f t="shared" si="1"/>
        <v>0.26999999999679858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13325</v>
      </c>
      <c r="D176" s="1">
        <f>'PR-RAS'!E180</f>
        <v>12002</v>
      </c>
      <c r="E176" s="1">
        <v>0</v>
      </c>
      <c r="F176" s="1">
        <v>0</v>
      </c>
      <c r="G176" s="2">
        <f t="shared" si="0"/>
        <v>6532.5749999999998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189616</v>
      </c>
      <c r="D177" s="1">
        <f>'PR-RAS'!E181</f>
        <v>185596.17</v>
      </c>
      <c r="E177" s="1">
        <v>0</v>
      </c>
      <c r="F177" s="1">
        <v>0</v>
      </c>
      <c r="G177" s="2">
        <f t="shared" si="0"/>
        <v>98702.267840000015</v>
      </c>
      <c r="H177" s="2">
        <f t="shared" si="1"/>
        <v>0.17000000001280569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24585</v>
      </c>
      <c r="D179" s="1">
        <f>'PR-RAS'!E183</f>
        <v>29220</v>
      </c>
      <c r="E179" s="1">
        <v>0</v>
      </c>
      <c r="F179" s="1">
        <v>0</v>
      </c>
      <c r="G179" s="2">
        <f t="shared" si="0"/>
        <v>14778.449999999999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258113</v>
      </c>
      <c r="D180" s="1">
        <f>'PR-RAS'!E184</f>
        <v>186884.48000000001</v>
      </c>
      <c r="E180" s="1">
        <v>0</v>
      </c>
      <c r="F180" s="1">
        <v>0</v>
      </c>
      <c r="G180" s="2">
        <f t="shared" si="0"/>
        <v>113106.87083999999</v>
      </c>
      <c r="H180" s="2">
        <f t="shared" si="1"/>
        <v>0.48000000001047738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v>
      </c>
      <c r="D181" s="1">
        <f>'PR-RAS'!E185</f>
        <v>157.51</v>
      </c>
      <c r="E181" s="1">
        <v>0</v>
      </c>
      <c r="F181" s="1">
        <v>0</v>
      </c>
      <c r="G181" s="2">
        <f t="shared" si="0"/>
        <v>65.883600000000001</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193552</v>
      </c>
      <c r="D182" s="1">
        <f>'PR-RAS'!E186</f>
        <v>88884.42</v>
      </c>
      <c r="E182" s="1">
        <v>0</v>
      </c>
      <c r="F182" s="1">
        <v>0</v>
      </c>
      <c r="G182" s="2">
        <f t="shared" si="0"/>
        <v>67209.072039999999</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306</v>
      </c>
      <c r="D183" s="1">
        <f>'PR-RAS'!E187</f>
        <v>1510.68</v>
      </c>
      <c r="E183" s="1">
        <v>0</v>
      </c>
      <c r="F183" s="1">
        <v>0</v>
      </c>
      <c r="G183" s="2">
        <f t="shared" si="0"/>
        <v>605.57952</v>
      </c>
      <c r="H183" s="2">
        <f t="shared" si="1"/>
        <v>0.31999999999993634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169585</v>
      </c>
      <c r="D184" s="1">
        <f>'PR-RAS'!E188</f>
        <v>112253.23000000001</v>
      </c>
      <c r="E184" s="1">
        <v>0</v>
      </c>
      <c r="F184" s="1">
        <v>0</v>
      </c>
      <c r="G184" s="2">
        <f t="shared" si="0"/>
        <v>72118.737179999996</v>
      </c>
      <c r="H184" s="2">
        <f t="shared" si="1"/>
        <v>0.23000000001047738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6211</v>
      </c>
      <c r="D186" s="1">
        <f>'PR-RAS'!E190</f>
        <v>7692.15</v>
      </c>
      <c r="E186" s="1">
        <v>0</v>
      </c>
      <c r="F186" s="1">
        <v>0</v>
      </c>
      <c r="G186" s="2">
        <f t="shared" si="0"/>
        <v>3995.1304999999998</v>
      </c>
      <c r="H186" s="2">
        <f t="shared" si="1"/>
        <v>0.1499999999996362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4345</v>
      </c>
      <c r="D187" s="1">
        <f>'PR-RAS'!E191</f>
        <v>16446.14</v>
      </c>
      <c r="E187" s="1">
        <v>0</v>
      </c>
      <c r="F187" s="1">
        <v>0</v>
      </c>
      <c r="G187" s="2">
        <f t="shared" si="0"/>
        <v>6926.1340799999998</v>
      </c>
      <c r="H187" s="2">
        <f t="shared" si="1"/>
        <v>0.13999999999941792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2150</v>
      </c>
      <c r="D188" s="1">
        <f>'PR-RAS'!E192</f>
        <v>2400</v>
      </c>
      <c r="E188" s="1">
        <v>0</v>
      </c>
      <c r="F188" s="1">
        <v>0</v>
      </c>
      <c r="G188" s="2">
        <f t="shared" si="0"/>
        <v>1299.6500000000001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20985</v>
      </c>
      <c r="D189" s="1">
        <f>'PR-RAS'!E193</f>
        <v>22325</v>
      </c>
      <c r="E189" s="1">
        <v>0</v>
      </c>
      <c r="F189" s="1">
        <v>0</v>
      </c>
      <c r="G189" s="2">
        <f t="shared" si="0"/>
        <v>12339.38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84720</v>
      </c>
      <c r="D190" s="1">
        <f>'PR-RAS'!E194</f>
        <v>29843.75</v>
      </c>
      <c r="E190" s="1">
        <v>0</v>
      </c>
      <c r="F190" s="1">
        <v>0</v>
      </c>
      <c r="G190" s="2">
        <f t="shared" si="0"/>
        <v>27293.017500000002</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51174</v>
      </c>
      <c r="D191" s="1">
        <f>'PR-RAS'!E195</f>
        <v>33546.19</v>
      </c>
      <c r="E191" s="1">
        <v>0</v>
      </c>
      <c r="F191" s="1">
        <v>0</v>
      </c>
      <c r="G191" s="2">
        <f t="shared" si="0"/>
        <v>22470.6122</v>
      </c>
      <c r="H191" s="2">
        <f t="shared" si="1"/>
        <v>0.19000000000232831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79511</v>
      </c>
      <c r="D192" s="1">
        <f>'PR-RAS'!E196</f>
        <v>39576.589999999997</v>
      </c>
      <c r="E192" s="1">
        <v>0</v>
      </c>
      <c r="F192" s="1">
        <v>0</v>
      </c>
      <c r="G192" s="2">
        <f t="shared" si="0"/>
        <v>30304.858379999998</v>
      </c>
      <c r="H192" s="2">
        <f t="shared" si="1"/>
        <v>0.41000000000349246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79511</v>
      </c>
      <c r="D206" s="1">
        <f>'PR-RAS'!E210</f>
        <v>39576.589999999997</v>
      </c>
      <c r="E206" s="1">
        <v>0</v>
      </c>
      <c r="F206" s="1">
        <v>0</v>
      </c>
      <c r="G206" s="2">
        <f t="shared" si="0"/>
        <v>32526.156899999998</v>
      </c>
      <c r="H206" s="2">
        <f t="shared" si="1"/>
        <v>0.41000000000349246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7698</v>
      </c>
      <c r="D207" s="1">
        <f>'PR-RAS'!E211</f>
        <v>6227.85</v>
      </c>
      <c r="E207" s="1">
        <v>0</v>
      </c>
      <c r="F207" s="1">
        <v>0</v>
      </c>
      <c r="G207" s="2">
        <f t="shared" si="0"/>
        <v>4151.6621999999998</v>
      </c>
      <c r="H207" s="2">
        <f t="shared" si="1"/>
        <v>0.1499999999996362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71813</v>
      </c>
      <c r="D209" s="1">
        <f>'PR-RAS'!E213</f>
        <v>33348.74</v>
      </c>
      <c r="E209" s="1">
        <v>0</v>
      </c>
      <c r="F209" s="1">
        <v>0</v>
      </c>
      <c r="G209" s="2">
        <f t="shared" si="0"/>
        <v>28810.179839999993</v>
      </c>
      <c r="H209" s="2">
        <f t="shared" si="1"/>
        <v>0.26000000000203727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35495</v>
      </c>
      <c r="D248" s="1">
        <f>'PR-RAS'!E252</f>
        <v>35437.980000000003</v>
      </c>
      <c r="E248" s="1">
        <v>0</v>
      </c>
      <c r="F248" s="1">
        <v>0</v>
      </c>
      <c r="G248" s="2">
        <f t="shared" si="0"/>
        <v>26273.627120000001</v>
      </c>
      <c r="H248" s="2">
        <f t="shared" si="1"/>
        <v>1.9999999996798579E-2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35495</v>
      </c>
      <c r="D255" s="1">
        <f>'PR-RAS'!E259</f>
        <v>35437.980000000003</v>
      </c>
      <c r="E255" s="1">
        <v>0</v>
      </c>
      <c r="F255" s="1">
        <v>0</v>
      </c>
      <c r="G255" s="2">
        <f t="shared" si="0"/>
        <v>27018.223840000002</v>
      </c>
      <c r="H255" s="2">
        <f t="shared" si="1"/>
        <v>1.9999999996798579E-2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35495</v>
      </c>
      <c r="D257" s="1">
        <f>'PR-RAS'!E261</f>
        <v>35437.980000000003</v>
      </c>
      <c r="E257" s="1">
        <v>0</v>
      </c>
      <c r="F257" s="1">
        <v>0</v>
      </c>
      <c r="G257" s="2">
        <f t="shared" si="0"/>
        <v>27230.965760000003</v>
      </c>
      <c r="H257" s="2">
        <f t="shared" si="1"/>
        <v>1.9999999996798579E-2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12103756</v>
      </c>
      <c r="D285" s="1">
        <f>'PR-RAS'!E289</f>
        <v>12345808.32</v>
      </c>
      <c r="E285" s="1">
        <v>0</v>
      </c>
      <c r="F285" s="1">
        <v>0</v>
      </c>
      <c r="G285" s="2">
        <f t="shared" si="8"/>
        <v>10449885.82976</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529626</v>
      </c>
      <c r="D286" s="1">
        <f>'PR-RAS'!E290</f>
        <v>28916.539999999106</v>
      </c>
      <c r="E286" s="1">
        <v>0</v>
      </c>
      <c r="F286" s="1">
        <v>0</v>
      </c>
      <c r="G286" s="2">
        <f t="shared" si="8"/>
        <v>167425.83779999948</v>
      </c>
      <c r="H286" s="2">
        <f t="shared" si="9"/>
        <v>0.46000000089406967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220758</v>
      </c>
      <c r="D288" s="1">
        <f>'PR-RAS'!E292</f>
        <v>106684.55</v>
      </c>
      <c r="E288" s="1">
        <v>0</v>
      </c>
      <c r="F288" s="1">
        <v>0</v>
      </c>
      <c r="G288" s="2">
        <f t="shared" si="8"/>
        <v>124594.47769999999</v>
      </c>
      <c r="H288" s="2">
        <f t="shared" si="9"/>
        <v>0.44999999999708962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74246</v>
      </c>
      <c r="D293" s="1">
        <f>'PR-RAS'!E298</f>
        <v>75000</v>
      </c>
      <c r="E293" s="1">
        <v>0</v>
      </c>
      <c r="F293" s="1">
        <v>0</v>
      </c>
      <c r="G293" s="2">
        <f t="shared" si="8"/>
        <v>65479.831999999995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74246</v>
      </c>
      <c r="D306" s="1">
        <f>'PR-RAS'!E311</f>
        <v>75000</v>
      </c>
      <c r="E306" s="1">
        <v>0</v>
      </c>
      <c r="F306" s="1">
        <v>0</v>
      </c>
      <c r="G306" s="2">
        <f t="shared" si="8"/>
        <v>68395.03</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50746</v>
      </c>
      <c r="D307" s="1">
        <f>'PR-RAS'!E312</f>
        <v>75000</v>
      </c>
      <c r="E307" s="1">
        <v>0</v>
      </c>
      <c r="F307" s="1">
        <v>0</v>
      </c>
      <c r="G307" s="2">
        <f t="shared" si="8"/>
        <v>61428.275999999998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50746</v>
      </c>
      <c r="D308" s="1">
        <f>'PR-RAS'!E313</f>
        <v>75000</v>
      </c>
      <c r="E308" s="1">
        <v>0</v>
      </c>
      <c r="F308" s="1">
        <v>0</v>
      </c>
      <c r="G308" s="2">
        <f t="shared" si="8"/>
        <v>61629.021999999997</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13300</v>
      </c>
      <c r="D312" s="1">
        <f>'PR-RAS'!E317</f>
        <v>0</v>
      </c>
      <c r="E312" s="1">
        <v>0</v>
      </c>
      <c r="F312" s="1">
        <v>0</v>
      </c>
      <c r="G312" s="2">
        <f t="shared" si="8"/>
        <v>4136.3</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13300</v>
      </c>
      <c r="D319" s="1">
        <f>'PR-RAS'!E324</f>
        <v>0</v>
      </c>
      <c r="E319" s="1">
        <v>0</v>
      </c>
      <c r="F319" s="1">
        <v>0</v>
      </c>
      <c r="G319" s="2">
        <f t="shared" si="8"/>
        <v>4229.3999999999996</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10200</v>
      </c>
      <c r="D321" s="1">
        <f>'PR-RAS'!E326</f>
        <v>0</v>
      </c>
      <c r="E321" s="1">
        <v>0</v>
      </c>
      <c r="F321" s="1">
        <v>0</v>
      </c>
      <c r="G321" s="2">
        <f t="shared" si="8"/>
        <v>3264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10200</v>
      </c>
      <c r="D322" s="1">
        <f>'PR-RAS'!E327</f>
        <v>0</v>
      </c>
      <c r="E322" s="1">
        <v>0</v>
      </c>
      <c r="F322" s="1">
        <v>0</v>
      </c>
      <c r="G322" s="2">
        <f t="shared" si="8"/>
        <v>3274.2000000000003</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718051</v>
      </c>
      <c r="D345" s="1">
        <f>'PR-RAS'!E350</f>
        <v>140583.98000000001</v>
      </c>
      <c r="E345" s="1">
        <v>0</v>
      </c>
      <c r="F345" s="1">
        <v>0</v>
      </c>
      <c r="G345" s="2">
        <f t="shared" si="8"/>
        <v>343731.32223999995</v>
      </c>
      <c r="H345" s="2">
        <f t="shared" si="9"/>
        <v>1.9999999989522621E-2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31250</v>
      </c>
      <c r="D346" s="1">
        <f>'PR-RAS'!E351</f>
        <v>645.04999999999995</v>
      </c>
      <c r="E346" s="1">
        <v>0</v>
      </c>
      <c r="F346" s="1">
        <v>0</v>
      </c>
      <c r="G346" s="2">
        <f t="shared" si="8"/>
        <v>11226.334499999999</v>
      </c>
      <c r="H346" s="2">
        <f t="shared" si="9"/>
        <v>4.9999999999954525E-2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31250</v>
      </c>
      <c r="D351" s="1">
        <f>'PR-RAS'!E356</f>
        <v>645.04999999999995</v>
      </c>
      <c r="E351" s="1">
        <v>0</v>
      </c>
      <c r="F351" s="1">
        <v>0</v>
      </c>
      <c r="G351" s="2">
        <f t="shared" si="8"/>
        <v>11389.034999999998</v>
      </c>
      <c r="H351" s="2">
        <f t="shared" si="9"/>
        <v>4.9999999999954525E-2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31250</v>
      </c>
      <c r="D357" s="1">
        <f>'PR-RAS'!E362</f>
        <v>645.04999999999995</v>
      </c>
      <c r="E357" s="1">
        <v>0</v>
      </c>
      <c r="F357" s="1">
        <v>0</v>
      </c>
      <c r="G357" s="2">
        <f t="shared" si="8"/>
        <v>11584.275599999999</v>
      </c>
      <c r="H357" s="2">
        <f t="shared" si="9"/>
        <v>4.9999999999954525E-2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513593</v>
      </c>
      <c r="D358" s="1">
        <f>'PR-RAS'!E363</f>
        <v>60315.65</v>
      </c>
      <c r="E358" s="1">
        <v>0</v>
      </c>
      <c r="F358" s="1">
        <v>0</v>
      </c>
      <c r="G358" s="2">
        <f t="shared" si="8"/>
        <v>226418.07510000002</v>
      </c>
      <c r="H358" s="2">
        <f t="shared" si="9"/>
        <v>0.34999999999854481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16813</v>
      </c>
      <c r="D359" s="1">
        <f>'PR-RAS'!E364</f>
        <v>0</v>
      </c>
      <c r="E359" s="1">
        <v>0</v>
      </c>
      <c r="F359" s="1">
        <v>0</v>
      </c>
      <c r="G359" s="2">
        <f t="shared" si="8"/>
        <v>6019.0540000000001</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16813</v>
      </c>
      <c r="D363" s="1">
        <f>'PR-RAS'!E368</f>
        <v>0</v>
      </c>
      <c r="E363" s="1">
        <v>0</v>
      </c>
      <c r="F363" s="1">
        <v>0</v>
      </c>
      <c r="G363" s="2">
        <f t="shared" si="8"/>
        <v>6086.3059999999996</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368748</v>
      </c>
      <c r="D364" s="1">
        <f>'PR-RAS'!E369</f>
        <v>53062</v>
      </c>
      <c r="E364" s="1">
        <v>0</v>
      </c>
      <c r="F364" s="1">
        <v>0</v>
      </c>
      <c r="G364" s="2">
        <f t="shared" si="8"/>
        <v>172378.53599999999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255423</v>
      </c>
      <c r="D365" s="1">
        <f>'PR-RAS'!E370</f>
        <v>21589.22</v>
      </c>
      <c r="E365" s="1">
        <v>0</v>
      </c>
      <c r="F365" s="1">
        <v>0</v>
      </c>
      <c r="G365" s="2">
        <f t="shared" si="8"/>
        <v>108690.92416</v>
      </c>
      <c r="H365" s="2">
        <f t="shared" si="9"/>
        <v>0.22000000000116415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2572</v>
      </c>
      <c r="D366" s="1">
        <f>'PR-RAS'!E371</f>
        <v>849.9</v>
      </c>
      <c r="E366" s="1">
        <v>0</v>
      </c>
      <c r="F366" s="1">
        <v>0</v>
      </c>
      <c r="G366" s="2">
        <f t="shared" si="8"/>
        <v>1559.2070000000001</v>
      </c>
      <c r="H366" s="2">
        <f t="shared" si="9"/>
        <v>0.10000000000002274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42136</v>
      </c>
      <c r="D367" s="1">
        <f>'PR-RAS'!E372</f>
        <v>10703.35</v>
      </c>
      <c r="E367" s="1">
        <v>0</v>
      </c>
      <c r="F367" s="1">
        <v>0</v>
      </c>
      <c r="G367" s="2">
        <f t="shared" si="8"/>
        <v>23256.628199999999</v>
      </c>
      <c r="H367" s="2">
        <f t="shared" si="9"/>
        <v>0.3500000000003638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39991</v>
      </c>
      <c r="D370" s="1">
        <f>'PR-RAS'!E375</f>
        <v>3395.2</v>
      </c>
      <c r="E370" s="1">
        <v>0</v>
      </c>
      <c r="F370" s="1">
        <v>0</v>
      </c>
      <c r="G370" s="2">
        <f t="shared" si="8"/>
        <v>17262.336599999999</v>
      </c>
      <c r="H370" s="2">
        <f t="shared" si="9"/>
        <v>0.1999999999998181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28626</v>
      </c>
      <c r="D371" s="1">
        <f>'PR-RAS'!E376</f>
        <v>16524.330000000002</v>
      </c>
      <c r="E371" s="1">
        <v>0</v>
      </c>
      <c r="F371" s="1">
        <v>0</v>
      </c>
      <c r="G371" s="2">
        <f t="shared" si="8"/>
        <v>22819.624200000002</v>
      </c>
      <c r="H371" s="2">
        <f t="shared" si="9"/>
        <v>0.33000000000174623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119672</v>
      </c>
      <c r="D373" s="1">
        <f>'PR-RAS'!E378</f>
        <v>0</v>
      </c>
      <c r="E373" s="1">
        <v>0</v>
      </c>
      <c r="F373" s="1">
        <v>0</v>
      </c>
      <c r="G373" s="2">
        <f t="shared" si="8"/>
        <v>44517.983999999997</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119672</v>
      </c>
      <c r="D374" s="1">
        <f>'PR-RAS'!E379</f>
        <v>0</v>
      </c>
      <c r="E374" s="1">
        <v>0</v>
      </c>
      <c r="F374" s="1">
        <v>0</v>
      </c>
      <c r="G374" s="2">
        <f t="shared" si="8"/>
        <v>44637.656000000003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8360</v>
      </c>
      <c r="D378" s="1">
        <f>'PR-RAS'!E383</f>
        <v>7253.65</v>
      </c>
      <c r="E378" s="1">
        <v>0</v>
      </c>
      <c r="F378" s="1">
        <v>0</v>
      </c>
      <c r="G378" s="2">
        <f t="shared" si="8"/>
        <v>8620.972099999999</v>
      </c>
      <c r="H378" s="2">
        <f t="shared" si="9"/>
        <v>0.3500000000003638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8360</v>
      </c>
      <c r="D379" s="1">
        <f>'PR-RAS'!E384</f>
        <v>7253.65</v>
      </c>
      <c r="E379" s="1">
        <v>0</v>
      </c>
      <c r="F379" s="1">
        <v>0</v>
      </c>
      <c r="G379" s="2">
        <f t="shared" si="8"/>
        <v>8643.8393999999989</v>
      </c>
      <c r="H379" s="2">
        <f t="shared" si="9"/>
        <v>0.3500000000003638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173208</v>
      </c>
      <c r="D397" s="1">
        <f>'PR-RAS'!E402</f>
        <v>79623.28</v>
      </c>
      <c r="E397" s="1">
        <v>0</v>
      </c>
      <c r="F397" s="1">
        <v>0</v>
      </c>
      <c r="G397" s="2">
        <f t="shared" si="8"/>
        <v>131652.00576</v>
      </c>
      <c r="H397" s="2">
        <f t="shared" si="9"/>
        <v>0.27999999999883585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173208</v>
      </c>
      <c r="D398" s="1">
        <f>'PR-RAS'!E403</f>
        <v>79623.28</v>
      </c>
      <c r="E398" s="1">
        <v>0</v>
      </c>
      <c r="F398" s="1">
        <v>0</v>
      </c>
      <c r="G398" s="2">
        <f t="shared" si="8"/>
        <v>131984.46032000001</v>
      </c>
      <c r="H398" s="2">
        <f t="shared" si="9"/>
        <v>0.27999999999883585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643805</v>
      </c>
      <c r="D403" s="1">
        <f>'PR-RAS'!E408</f>
        <v>65583.98000000001</v>
      </c>
      <c r="E403" s="1">
        <v>0</v>
      </c>
      <c r="F403" s="1">
        <v>0</v>
      </c>
      <c r="G403" s="2">
        <f t="shared" si="8"/>
        <v>311539.12991999998</v>
      </c>
      <c r="H403" s="2">
        <f t="shared" si="9"/>
        <v>1.9999999989522621E-2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12707628</v>
      </c>
      <c r="D407" s="1">
        <f>'PR-RAS'!E412</f>
        <v>12449724.859999999</v>
      </c>
      <c r="E407" s="1">
        <v>0</v>
      </c>
      <c r="F407" s="1">
        <v>0</v>
      </c>
      <c r="G407" s="2">
        <f t="shared" si="8"/>
        <v>15268473.55432</v>
      </c>
      <c r="H407" s="2">
        <f t="shared" si="9"/>
        <v>0.14000000059604645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12821807</v>
      </c>
      <c r="D408" s="1">
        <f>'PR-RAS'!E413</f>
        <v>12486392.300000001</v>
      </c>
      <c r="E408" s="1">
        <v>0</v>
      </c>
      <c r="F408" s="1">
        <v>0</v>
      </c>
      <c r="G408" s="2">
        <f t="shared" si="8"/>
        <v>15382398.781199999</v>
      </c>
      <c r="H408" s="2">
        <f t="shared" si="9"/>
        <v>0.30000000074505806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114179</v>
      </c>
      <c r="D410" s="1">
        <f>'PR-RAS'!E415</f>
        <v>36667.440000001341</v>
      </c>
      <c r="E410" s="1">
        <v>0</v>
      </c>
      <c r="F410" s="1">
        <v>0</v>
      </c>
      <c r="G410" s="2">
        <f t="shared" si="8"/>
        <v>76693.176920001089</v>
      </c>
      <c r="H410" s="2">
        <f t="shared" si="9"/>
        <v>0.44000000134110451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220758</v>
      </c>
      <c r="D411" s="1">
        <f>'PR-RAS'!E416</f>
        <v>106684.55</v>
      </c>
      <c r="E411" s="1">
        <v>0</v>
      </c>
      <c r="F411" s="1">
        <v>0</v>
      </c>
      <c r="G411" s="2">
        <f t="shared" si="8"/>
        <v>177992.11099999998</v>
      </c>
      <c r="H411" s="2">
        <f t="shared" si="9"/>
        <v>0.44999999999708962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12707628</v>
      </c>
      <c r="D633" s="1">
        <f>'PR-RAS'!E639</f>
        <v>12449724.859999999</v>
      </c>
      <c r="E633" s="1">
        <v>0</v>
      </c>
      <c r="F633" s="1">
        <v>0</v>
      </c>
      <c r="G633" s="2">
        <f t="shared" si="10"/>
        <v>23767673.119040001</v>
      </c>
      <c r="H633" s="2">
        <f t="shared" si="11"/>
        <v>0.14000000059604645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12821807</v>
      </c>
      <c r="D634" s="1">
        <f>'PR-RAS'!E640</f>
        <v>12486392.300000001</v>
      </c>
      <c r="E634" s="1">
        <v>0</v>
      </c>
      <c r="F634" s="1">
        <v>0</v>
      </c>
      <c r="G634" s="2">
        <f t="shared" si="10"/>
        <v>23923976.482799999</v>
      </c>
      <c r="H634" s="2">
        <f t="shared" si="11"/>
        <v>0.30000000074505806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114179</v>
      </c>
      <c r="D636" s="1">
        <f>'PR-RAS'!E642</f>
        <v>36667.440000001341</v>
      </c>
      <c r="E636" s="1">
        <v>0</v>
      </c>
      <c r="F636" s="1">
        <v>0</v>
      </c>
      <c r="G636" s="2">
        <f t="shared" si="10"/>
        <v>119071.31380000171</v>
      </c>
      <c r="H636" s="2">
        <f t="shared" si="11"/>
        <v>0.44000000134110451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220758</v>
      </c>
      <c r="D637" s="1">
        <f>'PR-RAS'!E643</f>
        <v>106684.55</v>
      </c>
      <c r="E637" s="1">
        <v>0</v>
      </c>
      <c r="F637" s="1">
        <v>0</v>
      </c>
      <c r="G637" s="2">
        <f t="shared" si="10"/>
        <v>276104.83559999999</v>
      </c>
      <c r="H637" s="2">
        <f t="shared" si="11"/>
        <v>0.44999999999708962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106579</v>
      </c>
      <c r="D639" s="1">
        <f>'PR-RAS'!E645</f>
        <v>70017.109999998662</v>
      </c>
      <c r="E639" s="1">
        <v>0</v>
      </c>
      <c r="F639" s="1">
        <v>0</v>
      </c>
      <c r="G639" s="2">
        <f t="shared" si="10"/>
        <v>157339.23435999829</v>
      </c>
      <c r="H639" s="2">
        <f t="shared" si="11"/>
        <v>0.10999999866180588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826787</v>
      </c>
      <c r="D641" s="1">
        <f>'PR-RAS'!E647</f>
        <v>881634.89</v>
      </c>
      <c r="E641" s="1">
        <v>0</v>
      </c>
      <c r="F641" s="1">
        <v>0</v>
      </c>
      <c r="G641" s="2">
        <f t="shared" si="10"/>
        <v>1657636.3392000003</v>
      </c>
      <c r="H641" s="2">
        <f t="shared" si="11"/>
        <v>0.10999999998603016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422174</v>
      </c>
      <c r="D642" s="1">
        <f>'PR-RAS'!E649</f>
        <v>243826.82</v>
      </c>
      <c r="E642" s="1">
        <v>0</v>
      </c>
      <c r="F642" s="1">
        <v>0</v>
      </c>
      <c r="G642" s="2">
        <f t="shared" si="10"/>
        <v>583199.51724000007</v>
      </c>
      <c r="H642" s="2">
        <f t="shared" si="11"/>
        <v>0.17999999999301508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2553029</v>
      </c>
      <c r="D643" s="1">
        <f>'PR-RAS'!E650</f>
        <v>1878763.48</v>
      </c>
      <c r="E643" s="1">
        <v>0</v>
      </c>
      <c r="F643" s="1">
        <v>0</v>
      </c>
      <c r="G643" s="2">
        <f t="shared" si="10"/>
        <v>4051376.9263200001</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2731376</v>
      </c>
      <c r="D644" s="1">
        <f>'PR-RAS'!E651</f>
        <v>1954833.38</v>
      </c>
      <c r="E644" s="1">
        <v>0</v>
      </c>
      <c r="F644" s="1">
        <v>0</v>
      </c>
      <c r="G644" s="2">
        <f t="shared" si="10"/>
        <v>4270190.4946799995</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243827</v>
      </c>
      <c r="D645" s="1">
        <f>'PR-RAS'!E652</f>
        <v>167756.91999999993</v>
      </c>
      <c r="E645" s="1">
        <v>0</v>
      </c>
      <c r="F645" s="1">
        <v>0</v>
      </c>
      <c r="G645" s="2">
        <f t="shared" si="10"/>
        <v>373095.50095999992</v>
      </c>
      <c r="H645" s="2">
        <f t="shared" si="11"/>
        <v>8.0000000074505806E-2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71</v>
      </c>
      <c r="E647" s="1">
        <v>0</v>
      </c>
      <c r="F647" s="1">
        <v>0</v>
      </c>
      <c r="G647" s="2">
        <f t="shared" si="10"/>
        <v>137.59800000000001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70</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10429919</v>
      </c>
      <c r="D668" s="1">
        <f>'PR-RAS'!E675</f>
        <v>10775152.17</v>
      </c>
      <c r="E668" s="1">
        <v>0</v>
      </c>
      <c r="F668" s="1">
        <v>0</v>
      </c>
      <c r="G668" s="2">
        <f t="shared" si="10"/>
        <v>21330808.967780001</v>
      </c>
      <c r="H668" s="2">
        <f t="shared" si="11"/>
        <v>0.16999999992549419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4500</v>
      </c>
      <c r="D670" s="1">
        <f>'PR-RAS'!E677</f>
        <v>4500</v>
      </c>
      <c r="E670" s="1">
        <v>0</v>
      </c>
      <c r="F670" s="1">
        <v>0</v>
      </c>
      <c r="G670" s="2">
        <f t="shared" si="10"/>
        <v>9031.5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65112</v>
      </c>
      <c r="D689" s="1">
        <f>'PR-RAS'!E696</f>
        <v>27918</v>
      </c>
      <c r="E689" s="1">
        <v>0</v>
      </c>
      <c r="F689" s="1">
        <v>0</v>
      </c>
      <c r="G689" s="2">
        <f t="shared" si="10"/>
        <v>83212.223999999987</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31268</v>
      </c>
      <c r="D709" s="1">
        <f>'PR-RAS'!E716</f>
        <v>16536.95</v>
      </c>
      <c r="E709" s="1">
        <v>0</v>
      </c>
      <c r="F709" s="1">
        <v>0</v>
      </c>
      <c r="G709" s="2">
        <f t="shared" si="10"/>
        <v>45554.065199999997</v>
      </c>
      <c r="H709" s="2">
        <f t="shared" si="11"/>
        <v>4.9999999999272404E-2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25904</v>
      </c>
      <c r="D710" s="1">
        <f>'PR-RAS'!E717</f>
        <v>11152.78</v>
      </c>
      <c r="E710" s="1">
        <v>0</v>
      </c>
      <c r="F710" s="1">
        <v>0</v>
      </c>
      <c r="G710" s="2">
        <f t="shared" si="10"/>
        <v>34180.578039999993</v>
      </c>
      <c r="H710" s="2">
        <f t="shared" si="11"/>
        <v>0.21999999999934516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228033</v>
      </c>
      <c r="D711" s="1">
        <f>'PR-RAS'!E718</f>
        <v>275986.96000000002</v>
      </c>
      <c r="E711" s="1">
        <v>0</v>
      </c>
      <c r="F711" s="1">
        <v>0</v>
      </c>
      <c r="G711" s="2">
        <f t="shared" si="10"/>
        <v>553804.91319999995</v>
      </c>
      <c r="H711" s="2">
        <f t="shared" si="11"/>
        <v>3.9999999979045242E-2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11500</v>
      </c>
      <c r="D713" s="1">
        <f>'PR-RAS'!E720</f>
        <v>29220</v>
      </c>
      <c r="E713" s="1">
        <v>0</v>
      </c>
      <c r="F713" s="1">
        <v>0</v>
      </c>
      <c r="G713" s="2">
        <f t="shared" si="10"/>
        <v>49797.279999999999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254759</v>
      </c>
      <c r="D715" s="1">
        <f>'PR-RAS'!E722</f>
        <v>186711.98</v>
      </c>
      <c r="E715" s="1">
        <v>0</v>
      </c>
      <c r="F715" s="1">
        <v>0</v>
      </c>
      <c r="G715" s="2">
        <f t="shared" si="10"/>
        <v>448522.63343999995</v>
      </c>
      <c r="H715" s="2">
        <f t="shared" si="11"/>
        <v>1.9999999989522621E-2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6516</v>
      </c>
      <c r="D717" s="1">
        <f>'PR-RAS'!E724</f>
        <v>0</v>
      </c>
      <c r="E717" s="1">
        <v>0</v>
      </c>
      <c r="F717" s="1">
        <v>0</v>
      </c>
      <c r="G717" s="2">
        <f t="shared" si="10"/>
        <v>4665.4560000000001</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21936</v>
      </c>
      <c r="D817" s="1">
        <f>'PR-RAS'!E824</f>
        <v>24012</v>
      </c>
      <c r="E817" s="1">
        <v>0</v>
      </c>
      <c r="F817" s="1">
        <v>0</v>
      </c>
      <c r="G817" s="2">
        <f t="shared" si="18"/>
        <v>57087.359999999993</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13559</v>
      </c>
      <c r="D821" s="1">
        <f>'PR-RAS'!E828</f>
        <v>11425.98</v>
      </c>
      <c r="E821" s="1">
        <v>0</v>
      </c>
      <c r="F821" s="1">
        <v>0</v>
      </c>
      <c r="G821" s="2">
        <f t="shared" si="18"/>
        <v>29856.987199999996</v>
      </c>
      <c r="H821" s="2">
        <f t="shared" si="19"/>
        <v>2.0000000000436557E-2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52812740</v>
      </c>
      <c r="D984" s="6">
        <f>BILANCA!E6</f>
        <v>60412753.960000001</v>
      </c>
      <c r="E984" s="6">
        <v>0</v>
      </c>
      <c r="F984" s="6">
        <v>0</v>
      </c>
      <c r="G984" s="7">
        <f t="shared" ref="G984:G1241" si="22">B984/1000*C984+B984/500*D984</f>
        <v>173638.24791999999</v>
      </c>
      <c r="H984" s="7">
        <f t="shared" si="19"/>
        <v>3.9999999105930328E-2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51396885</v>
      </c>
      <c r="D985" s="1">
        <f>BILANCA!E7</f>
        <v>59096090.939999998</v>
      </c>
      <c r="E985" s="1">
        <v>0</v>
      </c>
      <c r="F985" s="1">
        <v>0</v>
      </c>
      <c r="G985" s="2">
        <f t="shared" si="22"/>
        <v>339178.13376</v>
      </c>
      <c r="H985" s="2">
        <f t="shared" si="19"/>
        <v>6.0000002384185791E-2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404329</v>
      </c>
      <c r="D986" s="1">
        <f>BILANCA!E8</f>
        <v>383600.56</v>
      </c>
      <c r="E986" s="1">
        <v>0</v>
      </c>
      <c r="F986" s="1">
        <v>0</v>
      </c>
      <c r="G986" s="2">
        <f t="shared" si="22"/>
        <v>3514.5903600000001</v>
      </c>
      <c r="H986" s="2">
        <f t="shared" si="19"/>
        <v>0.44000000000232831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325126</v>
      </c>
      <c r="D987" s="1">
        <f>BILANCA!E9</f>
        <v>325125.52</v>
      </c>
      <c r="E987" s="1">
        <v>0</v>
      </c>
      <c r="F987" s="1">
        <v>0</v>
      </c>
      <c r="G987" s="2">
        <f t="shared" si="22"/>
        <v>3901.5081600000003</v>
      </c>
      <c r="H987" s="2">
        <f t="shared" si="19"/>
        <v>0.47999999998137355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85062</v>
      </c>
      <c r="D988" s="1">
        <f>BILANCA!E10</f>
        <v>85707.55</v>
      </c>
      <c r="E988" s="1">
        <v>0</v>
      </c>
      <c r="F988" s="1">
        <v>0</v>
      </c>
      <c r="G988" s="2">
        <f t="shared" si="22"/>
        <v>1282.3855000000001</v>
      </c>
      <c r="H988" s="2">
        <f t="shared" si="19"/>
        <v>0.44999999999708962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5859</v>
      </c>
      <c r="D989" s="1">
        <f>BILANCA!E11</f>
        <v>27232.51</v>
      </c>
      <c r="E989" s="1">
        <v>0</v>
      </c>
      <c r="F989" s="1">
        <v>0</v>
      </c>
      <c r="G989" s="2">
        <f t="shared" si="22"/>
        <v>361.94412</v>
      </c>
      <c r="H989" s="2">
        <f t="shared" si="19"/>
        <v>0.49000000000160071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50971977</v>
      </c>
      <c r="D990" s="1">
        <f>BILANCA!E12</f>
        <v>58672927.879999995</v>
      </c>
      <c r="E990" s="1">
        <v>0</v>
      </c>
      <c r="F990" s="1">
        <v>0</v>
      </c>
      <c r="G990" s="2">
        <f t="shared" si="22"/>
        <v>1178224.82932</v>
      </c>
      <c r="H990" s="2">
        <f t="shared" si="19"/>
        <v>0.12000000476837158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47465618</v>
      </c>
      <c r="D991" s="1">
        <f>BILANCA!E13</f>
        <v>55526994.030000001</v>
      </c>
      <c r="E991" s="1">
        <v>0</v>
      </c>
      <c r="F991" s="1">
        <v>0</v>
      </c>
      <c r="G991" s="2">
        <f t="shared" si="22"/>
        <v>1268156.8484800002</v>
      </c>
      <c r="H991" s="2">
        <f t="shared" si="19"/>
        <v>3.0000001192092896E-2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47931804</v>
      </c>
      <c r="D993" s="1">
        <f>BILANCA!E15</f>
        <v>56628776.840000004</v>
      </c>
      <c r="E993" s="1">
        <v>0</v>
      </c>
      <c r="F993" s="1">
        <v>0</v>
      </c>
      <c r="G993" s="2">
        <f t="shared" si="22"/>
        <v>1611893.5768000002</v>
      </c>
      <c r="H993" s="2">
        <f t="shared" si="19"/>
        <v>0.15999999642372131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16813</v>
      </c>
      <c r="D995" s="1">
        <f>BILANCA!E17</f>
        <v>16812.509999999998</v>
      </c>
      <c r="E995" s="1">
        <v>0</v>
      </c>
      <c r="F995" s="1">
        <v>0</v>
      </c>
      <c r="G995" s="2">
        <f t="shared" si="22"/>
        <v>605.25623999999993</v>
      </c>
      <c r="H995" s="2">
        <f t="shared" si="19"/>
        <v>0.49000000000160071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482999</v>
      </c>
      <c r="D996" s="1">
        <f>BILANCA!E18</f>
        <v>1118595.32</v>
      </c>
      <c r="E996" s="1">
        <v>0</v>
      </c>
      <c r="F996" s="1">
        <v>0</v>
      </c>
      <c r="G996" s="2">
        <f t="shared" si="22"/>
        <v>35362.465320000003</v>
      </c>
      <c r="H996" s="2">
        <f t="shared" si="19"/>
        <v>0.32000000006519258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2820348</v>
      </c>
      <c r="D997" s="1">
        <f>BILANCA!E19</f>
        <v>2545360.0500000003</v>
      </c>
      <c r="E997" s="1">
        <v>0</v>
      </c>
      <c r="F997" s="1">
        <v>0</v>
      </c>
      <c r="G997" s="2">
        <f t="shared" si="22"/>
        <v>110754.95340000001</v>
      </c>
      <c r="H997" s="2">
        <f t="shared" si="19"/>
        <v>5.0000000279396772E-2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1332833</v>
      </c>
      <c r="D998" s="1">
        <f>BILANCA!E20</f>
        <v>1473152.32</v>
      </c>
      <c r="E998" s="1">
        <v>0</v>
      </c>
      <c r="F998" s="1">
        <v>0</v>
      </c>
      <c r="G998" s="2">
        <f t="shared" si="22"/>
        <v>64187.064599999998</v>
      </c>
      <c r="H998" s="2">
        <f t="shared" si="19"/>
        <v>0.32000000006519258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3490</v>
      </c>
      <c r="D999" s="1">
        <f>BILANCA!E21</f>
        <v>13768.94</v>
      </c>
      <c r="E999" s="1">
        <v>0</v>
      </c>
      <c r="F999" s="1">
        <v>0</v>
      </c>
      <c r="G999" s="2">
        <f t="shared" si="22"/>
        <v>496.44608000000005</v>
      </c>
      <c r="H999" s="2">
        <f t="shared" si="19"/>
        <v>5.9999999999490683E-2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127557</v>
      </c>
      <c r="D1000" s="1">
        <f>BILANCA!E22</f>
        <v>138260.72</v>
      </c>
      <c r="E1000" s="1">
        <v>0</v>
      </c>
      <c r="F1000" s="1">
        <v>0</v>
      </c>
      <c r="G1000" s="2">
        <f t="shared" si="22"/>
        <v>6869.3334800000002</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109</v>
      </c>
      <c r="D1002" s="1">
        <f>BILANCA!E24</f>
        <v>109.34</v>
      </c>
      <c r="E1002" s="1">
        <v>0</v>
      </c>
      <c r="F1002" s="1">
        <v>0</v>
      </c>
      <c r="G1002" s="2">
        <f t="shared" si="22"/>
        <v>6.2259199999999995</v>
      </c>
      <c r="H1002" s="2">
        <f t="shared" si="19"/>
        <v>0.34000000000000341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47776</v>
      </c>
      <c r="D1003" s="1">
        <f>BILANCA!E25</f>
        <v>51171.12</v>
      </c>
      <c r="E1003" s="1">
        <v>0</v>
      </c>
      <c r="F1003" s="1">
        <v>0</v>
      </c>
      <c r="G1003" s="2">
        <f t="shared" si="22"/>
        <v>3002.3648000000003</v>
      </c>
      <c r="H1003" s="2">
        <f t="shared" si="19"/>
        <v>0.12000000000261934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2176563</v>
      </c>
      <c r="D1004" s="1">
        <f>BILANCA!E26</f>
        <v>2056083.84</v>
      </c>
      <c r="E1004" s="1">
        <v>0</v>
      </c>
      <c r="F1004" s="1">
        <v>0</v>
      </c>
      <c r="G1004" s="2">
        <f t="shared" si="22"/>
        <v>132063.34428000002</v>
      </c>
      <c r="H1004" s="2">
        <f t="shared" si="19"/>
        <v>0.15999999991618097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867980</v>
      </c>
      <c r="D1006" s="1">
        <f>BILANCA!E28</f>
        <v>1187186.23</v>
      </c>
      <c r="E1006" s="1">
        <v>0</v>
      </c>
      <c r="F1006" s="1">
        <v>0</v>
      </c>
      <c r="G1006" s="2">
        <f t="shared" si="22"/>
        <v>74574.106579999992</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433260</v>
      </c>
      <c r="D1007" s="1">
        <f>BILANCA!E29</f>
        <v>351867.68000000005</v>
      </c>
      <c r="E1007" s="1">
        <v>0</v>
      </c>
      <c r="F1007" s="1">
        <v>0</v>
      </c>
      <c r="G1007" s="2">
        <f t="shared" si="22"/>
        <v>27287.888640000005</v>
      </c>
      <c r="H1007" s="2">
        <f t="shared" si="19"/>
        <v>0.31999999994877726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750978</v>
      </c>
      <c r="D1008" s="1">
        <f>BILANCA!E30</f>
        <v>750978.15</v>
      </c>
      <c r="E1008" s="1">
        <v>0</v>
      </c>
      <c r="F1008" s="1">
        <v>0</v>
      </c>
      <c r="G1008" s="2">
        <f t="shared" si="22"/>
        <v>56323.357499999998</v>
      </c>
      <c r="H1008" s="2">
        <f t="shared" si="19"/>
        <v>0.15000000002328306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317718</v>
      </c>
      <c r="D1012" s="1">
        <f>BILANCA!E34</f>
        <v>399110.47</v>
      </c>
      <c r="E1012" s="1">
        <v>0</v>
      </c>
      <c r="F1012" s="1">
        <v>0</v>
      </c>
      <c r="G1012" s="2">
        <f t="shared" si="22"/>
        <v>32362.22926</v>
      </c>
      <c r="H1012" s="2">
        <f t="shared" si="19"/>
        <v>0.46999999997206032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252751</v>
      </c>
      <c r="D1013" s="1">
        <f>BILANCA!E35</f>
        <v>248706.12</v>
      </c>
      <c r="E1013" s="1">
        <v>0</v>
      </c>
      <c r="F1013" s="1">
        <v>0</v>
      </c>
      <c r="G1013" s="2">
        <f t="shared" si="22"/>
        <v>22504.897199999999</v>
      </c>
      <c r="H1013" s="2">
        <f t="shared" si="19"/>
        <v>0.11999999999534339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324204</v>
      </c>
      <c r="D1014" s="1">
        <f>BILANCA!E36</f>
        <v>331080.59999999998</v>
      </c>
      <c r="E1014" s="1">
        <v>0</v>
      </c>
      <c r="F1014" s="1">
        <v>0</v>
      </c>
      <c r="G1014" s="2">
        <f t="shared" si="22"/>
        <v>30577.321199999998</v>
      </c>
      <c r="H1014" s="2">
        <f t="shared" si="19"/>
        <v>0.40000000002328306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71453</v>
      </c>
      <c r="D1018" s="1">
        <f>BILANCA!E40</f>
        <v>82374.48</v>
      </c>
      <c r="E1018" s="1">
        <v>0</v>
      </c>
      <c r="F1018" s="1">
        <v>0</v>
      </c>
      <c r="G1018" s="2">
        <f t="shared" si="22"/>
        <v>8267.0686000000005</v>
      </c>
      <c r="H1018" s="2">
        <f t="shared" si="19"/>
        <v>0.47999999999592546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7950</v>
      </c>
      <c r="D1032" s="1">
        <f>BILANCA!E54</f>
        <v>10209.58</v>
      </c>
      <c r="E1032" s="1">
        <v>0</v>
      </c>
      <c r="F1032" s="1">
        <v>0</v>
      </c>
      <c r="G1032" s="2">
        <f t="shared" si="22"/>
        <v>1390.0888400000001</v>
      </c>
      <c r="H1032" s="2">
        <f t="shared" si="19"/>
        <v>0.42000000000007276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7950</v>
      </c>
      <c r="D1033" s="1">
        <f>BILANCA!E55</f>
        <v>10209.58</v>
      </c>
      <c r="E1033" s="1">
        <v>0</v>
      </c>
      <c r="F1033" s="1">
        <v>0</v>
      </c>
      <c r="G1033" s="2">
        <f t="shared" si="22"/>
        <v>1418.4580000000001</v>
      </c>
      <c r="H1033" s="2">
        <f t="shared" si="19"/>
        <v>0.42000000000007276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10473</v>
      </c>
      <c r="D1034" s="1">
        <f>BILANCA!E56</f>
        <v>39562.5</v>
      </c>
      <c r="E1034" s="1">
        <v>0</v>
      </c>
      <c r="F1034" s="1">
        <v>0</v>
      </c>
      <c r="G1034" s="2">
        <f t="shared" si="22"/>
        <v>4569.4979999999996</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10473</v>
      </c>
      <c r="D1035" s="1">
        <f>BILANCA!E57</f>
        <v>39562.5</v>
      </c>
      <c r="E1035" s="1">
        <v>0</v>
      </c>
      <c r="F1035" s="1">
        <v>0</v>
      </c>
      <c r="G1035" s="2">
        <f t="shared" si="22"/>
        <v>4659.0959999999995</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10106</v>
      </c>
      <c r="D1041" s="1">
        <f>BILANCA!E63</f>
        <v>0</v>
      </c>
      <c r="E1041" s="1">
        <v>0</v>
      </c>
      <c r="F1041" s="1">
        <v>0</v>
      </c>
      <c r="G1041" s="2">
        <f t="shared" si="22"/>
        <v>586.14800000000002</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10106</v>
      </c>
      <c r="D1042" s="1">
        <f>BILANCA!E64</f>
        <v>0</v>
      </c>
      <c r="E1042" s="1">
        <v>0</v>
      </c>
      <c r="F1042" s="1">
        <v>0</v>
      </c>
      <c r="G1042" s="2">
        <f t="shared" si="22"/>
        <v>596.25400000000002</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1415855</v>
      </c>
      <c r="D1046" s="1">
        <f>BILANCA!E68</f>
        <v>1316663.02</v>
      </c>
      <c r="E1046" s="1">
        <v>0</v>
      </c>
      <c r="F1046" s="1">
        <v>0</v>
      </c>
      <c r="G1046" s="2">
        <f t="shared" si="22"/>
        <v>255098.40552000003</v>
      </c>
      <c r="H1046" s="2">
        <f t="shared" si="19"/>
        <v>2.0000000018626451E-2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243827</v>
      </c>
      <c r="D1047" s="1">
        <f>BILANCA!E69</f>
        <v>167756.92000000001</v>
      </c>
      <c r="E1047" s="1">
        <v>0</v>
      </c>
      <c r="F1047" s="1">
        <v>0</v>
      </c>
      <c r="G1047" s="2">
        <f t="shared" si="22"/>
        <v>37077.813760000005</v>
      </c>
      <c r="H1047" s="2">
        <f t="shared" si="19"/>
        <v>7.9999999987194315E-2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243827</v>
      </c>
      <c r="D1048" s="1">
        <f>BILANCA!E70</f>
        <v>167756.92000000001</v>
      </c>
      <c r="E1048" s="1">
        <v>0</v>
      </c>
      <c r="F1048" s="1">
        <v>0</v>
      </c>
      <c r="G1048" s="2">
        <f t="shared" si="22"/>
        <v>37657.154600000002</v>
      </c>
      <c r="H1048" s="2">
        <f t="shared" si="19"/>
        <v>7.9999999987194315E-2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243827</v>
      </c>
      <c r="D1050" s="1">
        <f>BILANCA!E72</f>
        <v>167756.92000000001</v>
      </c>
      <c r="E1050" s="1">
        <v>0</v>
      </c>
      <c r="F1050" s="1">
        <v>0</v>
      </c>
      <c r="G1050" s="2">
        <f t="shared" si="22"/>
        <v>38815.836280000003</v>
      </c>
      <c r="H1050" s="2">
        <f t="shared" si="19"/>
        <v>7.9999999987194315E-2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19891</v>
      </c>
      <c r="D1056" s="1">
        <f>BILANCA!E78</f>
        <v>29826.95</v>
      </c>
      <c r="E1056" s="1">
        <v>0</v>
      </c>
      <c r="F1056" s="1">
        <v>0</v>
      </c>
      <c r="G1056" s="2">
        <f t="shared" si="22"/>
        <v>5806.7776999999996</v>
      </c>
      <c r="H1056" s="2">
        <f t="shared" si="19"/>
        <v>4.9999999999272404E-2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2252.36</v>
      </c>
      <c r="E1062" s="1">
        <v>0</v>
      </c>
      <c r="F1062" s="1">
        <v>0</v>
      </c>
      <c r="G1062" s="2">
        <f t="shared" si="22"/>
        <v>355.87288000000001</v>
      </c>
      <c r="H1062" s="2">
        <f t="shared" si="19"/>
        <v>0.36000000000012733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19891</v>
      </c>
      <c r="D1064" s="1">
        <f>BILANCA!E86</f>
        <v>27574.59</v>
      </c>
      <c r="E1064" s="1">
        <v>0</v>
      </c>
      <c r="F1064" s="1">
        <v>0</v>
      </c>
      <c r="G1064" s="2">
        <f t="shared" si="22"/>
        <v>6078.2545800000007</v>
      </c>
      <c r="H1064" s="2">
        <f t="shared" si="19"/>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2600</v>
      </c>
      <c r="D1124" s="1">
        <f>BILANCA!E146</f>
        <v>14694.26</v>
      </c>
      <c r="E1124" s="1">
        <v>0</v>
      </c>
      <c r="F1124" s="1">
        <v>0</v>
      </c>
      <c r="G1124" s="2">
        <f t="shared" si="22"/>
        <v>4510.3813200000004</v>
      </c>
      <c r="H1124" s="2">
        <f t="shared" si="23"/>
        <v>0.26000000000021828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2600</v>
      </c>
      <c r="D1138" s="1">
        <f>BILANCA!E160</f>
        <v>14694.26</v>
      </c>
      <c r="E1138" s="1">
        <v>0</v>
      </c>
      <c r="F1138" s="1">
        <v>0</v>
      </c>
      <c r="G1138" s="2">
        <f t="shared" si="22"/>
        <v>4958.2205999999996</v>
      </c>
      <c r="H1138" s="2">
        <f t="shared" si="23"/>
        <v>0.26000000000021828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322750</v>
      </c>
      <c r="D1142" s="1">
        <f>BILANCA!E164</f>
        <v>222750</v>
      </c>
      <c r="E1142" s="1">
        <v>0</v>
      </c>
      <c r="F1142" s="1">
        <v>0</v>
      </c>
      <c r="G1142" s="2">
        <f t="shared" si="22"/>
        <v>122151.75</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322750</v>
      </c>
      <c r="D1144" s="1">
        <f>BILANCA!E166</f>
        <v>222750</v>
      </c>
      <c r="E1144" s="1">
        <v>0</v>
      </c>
      <c r="F1144" s="1">
        <v>0</v>
      </c>
      <c r="G1144" s="2">
        <f t="shared" si="22"/>
        <v>123688.25</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826787</v>
      </c>
      <c r="D1148" s="1">
        <f>BILANCA!E170</f>
        <v>881634.89</v>
      </c>
      <c r="E1148" s="1">
        <v>0</v>
      </c>
      <c r="F1148" s="1">
        <v>0</v>
      </c>
      <c r="G1148" s="2">
        <f t="shared" si="22"/>
        <v>427359.36869999999</v>
      </c>
      <c r="H1148" s="2">
        <f t="shared" si="23"/>
        <v>0.10999999998603016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5040</v>
      </c>
      <c r="D1149" s="1">
        <f>BILANCA!E171</f>
        <v>3582.42</v>
      </c>
      <c r="E1149" s="1">
        <v>0</v>
      </c>
      <c r="F1149" s="1">
        <v>0</v>
      </c>
      <c r="G1149" s="2">
        <f t="shared" si="22"/>
        <v>2026.0034400000002</v>
      </c>
      <c r="H1149" s="2">
        <f t="shared" si="23"/>
        <v>0.42000000000007276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821747</v>
      </c>
      <c r="D1151" s="1">
        <f>BILANCA!E173</f>
        <v>878052.47</v>
      </c>
      <c r="E1151" s="1">
        <v>0</v>
      </c>
      <c r="F1151" s="1">
        <v>0</v>
      </c>
      <c r="G1151" s="2">
        <f t="shared" si="22"/>
        <v>433079.12592000002</v>
      </c>
      <c r="H1151" s="2">
        <f t="shared" si="23"/>
        <v>0.46999999997206032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52812740</v>
      </c>
      <c r="D1152" s="1">
        <f>BILANCA!E175</f>
        <v>60412753.959999993</v>
      </c>
      <c r="E1152" s="1">
        <v>0</v>
      </c>
      <c r="F1152" s="1">
        <v>0</v>
      </c>
      <c r="G1152" s="2">
        <f t="shared" si="22"/>
        <v>29344863.898479998</v>
      </c>
      <c r="H1152" s="2">
        <f t="shared" si="23"/>
        <v>4.0000006556510925E-2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983927</v>
      </c>
      <c r="D1153" s="1">
        <f>BILANCA!E176</f>
        <v>1009201.6499999999</v>
      </c>
      <c r="E1153" s="1">
        <v>0</v>
      </c>
      <c r="F1153" s="1">
        <v>0</v>
      </c>
      <c r="G1153" s="2">
        <f t="shared" si="22"/>
        <v>510396.15100000001</v>
      </c>
      <c r="H1153" s="2">
        <f t="shared" si="23"/>
        <v>0.35000000009313226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909437</v>
      </c>
      <c r="D1154" s="1">
        <f>BILANCA!E177</f>
        <v>962838.22</v>
      </c>
      <c r="E1154" s="1">
        <v>0</v>
      </c>
      <c r="F1154" s="1">
        <v>0</v>
      </c>
      <c r="G1154" s="2">
        <f t="shared" si="22"/>
        <v>484804.39824000001</v>
      </c>
      <c r="H1154" s="2">
        <f t="shared" si="23"/>
        <v>0.21999999997206032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828314</v>
      </c>
      <c r="D1155" s="1">
        <f>BILANCA!E178</f>
        <v>890858.54</v>
      </c>
      <c r="E1155" s="1">
        <v>0</v>
      </c>
      <c r="F1155" s="1">
        <v>0</v>
      </c>
      <c r="G1155" s="2">
        <f t="shared" si="22"/>
        <v>448925.34575999994</v>
      </c>
      <c r="H1155" s="2">
        <f t="shared" si="23"/>
        <v>0.4599999999627471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66523</v>
      </c>
      <c r="D1156" s="1">
        <f>BILANCA!E179</f>
        <v>48121</v>
      </c>
      <c r="E1156" s="1">
        <v>0</v>
      </c>
      <c r="F1156" s="1">
        <v>0</v>
      </c>
      <c r="G1156" s="2">
        <f t="shared" si="22"/>
        <v>28158.344999999998</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997</v>
      </c>
      <c r="D1157" s="1">
        <f>BILANCA!E180</f>
        <v>743.2</v>
      </c>
      <c r="E1157" s="1">
        <v>0</v>
      </c>
      <c r="F1157" s="1">
        <v>0</v>
      </c>
      <c r="G1157" s="2">
        <f t="shared" si="22"/>
        <v>432.11159999999995</v>
      </c>
      <c r="H1157" s="2">
        <f t="shared" si="23"/>
        <v>0.20000000000004547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997</v>
      </c>
      <c r="D1160" s="1">
        <f>BILANCA!E183</f>
        <v>743.2</v>
      </c>
      <c r="E1160" s="1">
        <v>0</v>
      </c>
      <c r="F1160" s="1">
        <v>0</v>
      </c>
      <c r="G1160" s="2">
        <f t="shared" si="22"/>
        <v>439.56180000000001</v>
      </c>
      <c r="H1160" s="2">
        <f t="shared" si="23"/>
        <v>0.20000000000004547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13603</v>
      </c>
      <c r="D1165" s="1">
        <f>BILANCA!E188</f>
        <v>23115.48</v>
      </c>
      <c r="E1165" s="1">
        <v>0</v>
      </c>
      <c r="F1165" s="1">
        <v>0</v>
      </c>
      <c r="G1165" s="2">
        <f t="shared" si="22"/>
        <v>10889.780719999999</v>
      </c>
      <c r="H1165" s="2">
        <f t="shared" si="23"/>
        <v>0.47999999999956344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v>
      </c>
      <c r="D1166" s="1">
        <f>BILANCA!E189</f>
        <v>599.70000000000005</v>
      </c>
      <c r="E1166" s="1">
        <v>0</v>
      </c>
      <c r="F1166" s="1">
        <v>0</v>
      </c>
      <c r="G1166" s="2">
        <f t="shared" si="22"/>
        <v>221.32020000000003</v>
      </c>
      <c r="H1166" s="2">
        <f t="shared" si="23"/>
        <v>0.29999999999995453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74480</v>
      </c>
      <c r="D1211" s="1">
        <f>BILANCA!E234</f>
        <v>45763.73</v>
      </c>
      <c r="E1211" s="1">
        <v>0</v>
      </c>
      <c r="F1211" s="1">
        <v>0</v>
      </c>
      <c r="G1211" s="2">
        <f t="shared" si="22"/>
        <v>37849.700880000004</v>
      </c>
      <c r="H1211" s="2">
        <f t="shared" si="23"/>
        <v>0.26999999999679858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1480</v>
      </c>
      <c r="D1212" s="1">
        <f>BILANCA!E235</f>
        <v>3263.73</v>
      </c>
      <c r="E1212" s="1">
        <v>0</v>
      </c>
      <c r="F1212" s="1">
        <v>0</v>
      </c>
      <c r="G1212" s="2">
        <f t="shared" si="22"/>
        <v>1833.7083400000001</v>
      </c>
      <c r="H1212" s="2">
        <f t="shared" si="23"/>
        <v>0.26999999999998181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73000</v>
      </c>
      <c r="D1213" s="1">
        <f>BILANCA!E236</f>
        <v>42500</v>
      </c>
      <c r="E1213" s="1">
        <v>0</v>
      </c>
      <c r="F1213" s="1">
        <v>0</v>
      </c>
      <c r="G1213" s="2">
        <f t="shared" si="22"/>
        <v>36340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51828813</v>
      </c>
      <c r="D1214" s="1">
        <f>BILANCA!E237</f>
        <v>59403552.309999995</v>
      </c>
      <c r="E1214" s="1">
        <v>0</v>
      </c>
      <c r="F1214" s="1">
        <v>0</v>
      </c>
      <c r="G1214" s="2">
        <f t="shared" si="22"/>
        <v>39416896.97022</v>
      </c>
      <c r="H1214" s="2">
        <f t="shared" si="23"/>
        <v>0.30999999493360519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51396884</v>
      </c>
      <c r="D1215" s="1">
        <f>BILANCA!E238</f>
        <v>59096090.939999998</v>
      </c>
      <c r="E1215" s="1">
        <v>0</v>
      </c>
      <c r="F1215" s="1">
        <v>0</v>
      </c>
      <c r="G1215" s="2">
        <f t="shared" si="22"/>
        <v>39344663.284160003</v>
      </c>
      <c r="H1215" s="2">
        <f t="shared" si="23"/>
        <v>6.0000002384185791E-2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51396884</v>
      </c>
      <c r="D1216" s="1">
        <f>BILANCA!E239</f>
        <v>59096090.939999998</v>
      </c>
      <c r="E1216" s="1">
        <v>0</v>
      </c>
      <c r="F1216" s="1">
        <v>0</v>
      </c>
      <c r="G1216" s="2">
        <f t="shared" si="22"/>
        <v>39514252.350040004</v>
      </c>
      <c r="H1216" s="2">
        <f t="shared" si="23"/>
        <v>6.0000002384185791E-2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51396884</v>
      </c>
      <c r="D1217" s="1">
        <f>BILANCA!E240</f>
        <v>59096090.939999998</v>
      </c>
      <c r="E1217" s="1">
        <v>0</v>
      </c>
      <c r="F1217" s="1">
        <v>0</v>
      </c>
      <c r="G1217" s="2">
        <f t="shared" si="22"/>
        <v>39683841.415920004</v>
      </c>
      <c r="H1217" s="2">
        <f t="shared" si="23"/>
        <v>6.0000002384185791E-2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106579</v>
      </c>
      <c r="D1222" s="1">
        <f>BILANCA!E245</f>
        <v>70017.11</v>
      </c>
      <c r="E1222" s="1">
        <v>0</v>
      </c>
      <c r="F1222" s="1">
        <v>0</v>
      </c>
      <c r="G1222" s="2">
        <f t="shared" si="22"/>
        <v>58940.559580000001</v>
      </c>
      <c r="H1222" s="2">
        <f t="shared" si="23"/>
        <v>0.11000000000058208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106579</v>
      </c>
      <c r="D1223" s="1">
        <f>BILANCA!E246</f>
        <v>70017.11</v>
      </c>
      <c r="E1223" s="1">
        <v>0</v>
      </c>
      <c r="F1223" s="1">
        <v>0</v>
      </c>
      <c r="G1223" s="2">
        <f t="shared" si="22"/>
        <v>59187.1728</v>
      </c>
      <c r="H1223" s="2">
        <f t="shared" si="23"/>
        <v>0.11000000000058208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106579</v>
      </c>
      <c r="D1224" s="1">
        <f>BILANCA!E247</f>
        <v>70017.11</v>
      </c>
      <c r="E1224" s="1">
        <v>0</v>
      </c>
      <c r="F1224" s="1">
        <v>0</v>
      </c>
      <c r="G1224" s="2">
        <f t="shared" si="22"/>
        <v>59433.78602</v>
      </c>
      <c r="H1224" s="2">
        <f t="shared" si="23"/>
        <v>0.11000000000058208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2600</v>
      </c>
      <c r="D1232" s="1">
        <f>BILANCA!E255</f>
        <v>14694.26</v>
      </c>
      <c r="E1232" s="1">
        <v>0</v>
      </c>
      <c r="F1232" s="1">
        <v>0</v>
      </c>
      <c r="G1232" s="2">
        <f t="shared" si="22"/>
        <v>7965.1414799999993</v>
      </c>
      <c r="H1232" s="2">
        <f t="shared" si="23"/>
        <v>0.26000000000021828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322750</v>
      </c>
      <c r="D1233" s="1">
        <f>BILANCA!E256</f>
        <v>222750</v>
      </c>
      <c r="E1233" s="1">
        <v>0</v>
      </c>
      <c r="F1233" s="1">
        <v>0</v>
      </c>
      <c r="G1233" s="2">
        <f t="shared" si="22"/>
        <v>192062.5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481925.31</v>
      </c>
      <c r="D1236" s="1">
        <f>BILANCA!E259</f>
        <v>354825.31</v>
      </c>
      <c r="E1236" s="1">
        <v>0</v>
      </c>
      <c r="F1236" s="1">
        <v>0</v>
      </c>
      <c r="G1236" s="2">
        <f t="shared" si="22"/>
        <v>301468.71029000002</v>
      </c>
      <c r="H1236" s="2">
        <f t="shared" si="23"/>
        <v>0.61999999999534339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481925.31</v>
      </c>
      <c r="D1237" s="1">
        <f>BILANCA!E260</f>
        <v>354825.31</v>
      </c>
      <c r="E1237" s="1">
        <v>0</v>
      </c>
      <c r="F1237" s="1">
        <v>0</v>
      </c>
      <c r="G1237" s="2">
        <f t="shared" si="22"/>
        <v>302660.28622000001</v>
      </c>
      <c r="H1237" s="2">
        <f t="shared" si="23"/>
        <v>0.61999999999534339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2600</v>
      </c>
      <c r="D1240" s="1">
        <f>BILANCA!E264</f>
        <v>9622.5</v>
      </c>
      <c r="E1240" s="1">
        <v>0</v>
      </c>
      <c r="F1240" s="1">
        <v>0</v>
      </c>
      <c r="G1240" s="2">
        <f t="shared" si="22"/>
        <v>5614.165</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5071.76</v>
      </c>
      <c r="E1241" s="1">
        <v>0</v>
      </c>
      <c r="F1241" s="1">
        <v>0</v>
      </c>
      <c r="G1241" s="2">
        <f t="shared" si="22"/>
        <v>2617.0281600000003</v>
      </c>
      <c r="H1241" s="2">
        <f t="shared" si="23"/>
        <v>0.23999999999978172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322750</v>
      </c>
      <c r="D1243" s="1">
        <f>BILANCA!E267</f>
        <v>222750</v>
      </c>
      <c r="E1243" s="1">
        <v>0</v>
      </c>
      <c r="F1243" s="1">
        <v>0</v>
      </c>
      <c r="G1243" s="2">
        <f t="shared" si="24"/>
        <v>199745</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24092</v>
      </c>
      <c r="D1244" s="1">
        <f>BILANCA!E268</f>
        <v>23115.48</v>
      </c>
      <c r="E1244" s="1">
        <v>0</v>
      </c>
      <c r="F1244" s="1">
        <v>0</v>
      </c>
      <c r="G1244" s="2">
        <f t="shared" si="24"/>
        <v>18354.292560000002</v>
      </c>
      <c r="H1244" s="2">
        <f t="shared" si="23"/>
        <v>0.47999999999956344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6289</v>
      </c>
      <c r="D1245" s="1">
        <f>BILANCA!E269</f>
        <v>5576.22</v>
      </c>
      <c r="E1245" s="1">
        <v>0</v>
      </c>
      <c r="F1245" s="1">
        <v>0</v>
      </c>
      <c r="G1245" s="2">
        <f t="shared" si="24"/>
        <v>4569.6572800000004</v>
      </c>
      <c r="H1245" s="2">
        <f t="shared" si="23"/>
        <v>0.22000000000025466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4167.1000000000004</v>
      </c>
      <c r="E1263" s="1">
        <v>0</v>
      </c>
      <c r="F1263" s="1">
        <v>0</v>
      </c>
      <c r="G1263" s="2">
        <f t="shared" si="24"/>
        <v>2333.5760000000005</v>
      </c>
      <c r="H1263" s="2">
        <f t="shared" si="23"/>
        <v>0.1000000000003638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909437</v>
      </c>
      <c r="D1264" s="1">
        <f>BILANCA!E288</f>
        <v>958671.12</v>
      </c>
      <c r="E1264" s="1">
        <v>0</v>
      </c>
      <c r="F1264" s="1">
        <v>0</v>
      </c>
      <c r="G1264" s="2">
        <f t="shared" si="24"/>
        <v>794324.96644000011</v>
      </c>
      <c r="H1264" s="2">
        <f t="shared" si="23"/>
        <v>0.11999999999534339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v>
      </c>
      <c r="D1265" s="1">
        <f>BILANCA!E289</f>
        <v>599.70000000000005</v>
      </c>
      <c r="E1265" s="1">
        <v>0</v>
      </c>
      <c r="F1265" s="1">
        <v>0</v>
      </c>
      <c r="G1265" s="2">
        <f t="shared" si="24"/>
        <v>341.05079999999998</v>
      </c>
      <c r="H1265" s="2">
        <f t="shared" si="23"/>
        <v>0.29999999999995453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15340</v>
      </c>
      <c r="D1278" s="1">
        <f>BILANCA!E302</f>
        <v>23115.48</v>
      </c>
      <c r="E1278" s="1">
        <v>0</v>
      </c>
      <c r="F1278" s="1">
        <v>0</v>
      </c>
      <c r="G1278" s="2">
        <f t="shared" si="24"/>
        <v>18163.433199999999</v>
      </c>
      <c r="H1278" s="2">
        <f t="shared" si="23"/>
        <v>0.47999999999956344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12821807</v>
      </c>
      <c r="D1408" s="1">
        <f>'RAS-funkcijski'!E114</f>
        <v>12486392.300000001</v>
      </c>
      <c r="E1408" s="1">
        <v>0</v>
      </c>
      <c r="F1408" s="1">
        <v>0</v>
      </c>
      <c r="G1408" s="2">
        <f t="shared" si="24"/>
        <v>4157405.0760000004</v>
      </c>
      <c r="H1408" s="2">
        <f t="shared" si="27"/>
        <v>0.30000000074505806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12821807</v>
      </c>
      <c r="D1412" s="1">
        <f>'RAS-funkcijski'!E118</f>
        <v>12486392.300000001</v>
      </c>
      <c r="E1412" s="1">
        <v>0</v>
      </c>
      <c r="F1412" s="1">
        <v>0</v>
      </c>
      <c r="G1412" s="2">
        <f t="shared" si="24"/>
        <v>4308583.442400001</v>
      </c>
      <c r="H1412" s="2">
        <f t="shared" si="27"/>
        <v>0.30000000074505806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12821807</v>
      </c>
      <c r="D1414" s="1">
        <f>'RAS-funkcijski'!E120</f>
        <v>12486392.300000001</v>
      </c>
      <c r="E1414" s="1">
        <v>0</v>
      </c>
      <c r="F1414" s="1">
        <v>0</v>
      </c>
      <c r="G1414" s="2">
        <f t="shared" si="24"/>
        <v>4384172.6255999999</v>
      </c>
      <c r="H1414" s="2">
        <f t="shared" si="27"/>
        <v>0.30000000074505806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12821807</v>
      </c>
      <c r="D1435" s="13">
        <f>'RAS-funkcijski'!E141</f>
        <v>12486392.300000001</v>
      </c>
      <c r="E1435" s="13">
        <v>0</v>
      </c>
      <c r="F1435" s="13">
        <v>0</v>
      </c>
      <c r="G1435" s="14">
        <f t="shared" si="24"/>
        <v>5177859.0492000002</v>
      </c>
      <c r="H1435" s="14">
        <f t="shared" si="27"/>
        <v>0.30000000074505806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8773428.4300000016</v>
      </c>
      <c r="D1436" s="6">
        <f>'P-VRIO'!E5</f>
        <v>0</v>
      </c>
      <c r="E1436" s="6">
        <v>0</v>
      </c>
      <c r="F1436" s="6">
        <v>0</v>
      </c>
      <c r="G1436" s="7">
        <f t="shared" si="24"/>
        <v>8773.4284300000018</v>
      </c>
      <c r="H1436" s="7">
        <f t="shared" si="27"/>
        <v>0.43000000156462193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8646440.8800000008</v>
      </c>
      <c r="D1437" s="1">
        <f>'P-VRIO'!E6</f>
        <v>0</v>
      </c>
      <c r="E1437" s="1">
        <v>0</v>
      </c>
      <c r="F1437" s="1">
        <v>0</v>
      </c>
      <c r="G1437" s="2">
        <f t="shared" si="24"/>
        <v>17292.88176</v>
      </c>
      <c r="H1437" s="2">
        <f t="shared" si="27"/>
        <v>0.11999999918043613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8646440.8800000008</v>
      </c>
      <c r="D1438" s="1">
        <f>'P-VRIO'!E7</f>
        <v>0</v>
      </c>
      <c r="E1438" s="1">
        <v>0</v>
      </c>
      <c r="F1438" s="1">
        <v>0</v>
      </c>
      <c r="G1438" s="2">
        <f t="shared" si="24"/>
        <v>25939.322640000002</v>
      </c>
      <c r="H1438" s="2">
        <f t="shared" si="27"/>
        <v>0.11999999918043613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8646440.8800000008</v>
      </c>
      <c r="D1440" s="1">
        <f>'P-VRIO'!E9</f>
        <v>0</v>
      </c>
      <c r="E1440" s="1">
        <v>0</v>
      </c>
      <c r="F1440" s="1">
        <v>0</v>
      </c>
      <c r="G1440" s="2">
        <f t="shared" si="24"/>
        <v>43232.204400000002</v>
      </c>
      <c r="H1440" s="2">
        <f t="shared" si="27"/>
        <v>0.11999999918043613</v>
      </c>
      <c r="I1440" s="10">
        <f t="shared" si="28"/>
        <v>5187.8644925684475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126987.55</v>
      </c>
      <c r="D1453" s="1">
        <f>'P-VRIO'!E22</f>
        <v>0</v>
      </c>
      <c r="E1453" s="1">
        <v>0</v>
      </c>
      <c r="F1453" s="1">
        <v>0</v>
      </c>
      <c r="G1453" s="2">
        <f t="shared" si="24"/>
        <v>2285.7759000000001</v>
      </c>
      <c r="H1453" s="2">
        <f t="shared" si="27"/>
        <v>0.44999999999708962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126987.55</v>
      </c>
      <c r="D1454" s="1">
        <f>'P-VRIO'!E23</f>
        <v>0</v>
      </c>
      <c r="E1454" s="1">
        <v>0</v>
      </c>
      <c r="F1454" s="1">
        <v>0</v>
      </c>
      <c r="G1454" s="2">
        <f t="shared" si="24"/>
        <v>2412.7634499999999</v>
      </c>
      <c r="H1454" s="2">
        <f t="shared" si="27"/>
        <v>0.44999999999708962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126987.55</v>
      </c>
      <c r="D1456" s="1">
        <f>'P-VRIO'!E25</f>
        <v>0</v>
      </c>
      <c r="E1456" s="1">
        <v>0</v>
      </c>
      <c r="F1456" s="1">
        <v>0</v>
      </c>
      <c r="G1456" s="2">
        <f t="shared" si="24"/>
        <v>2666.73855</v>
      </c>
      <c r="H1456" s="2">
        <f t="shared" si="27"/>
        <v>0.44999999999708962</v>
      </c>
      <c r="I1456" s="10">
        <f t="shared" si="30"/>
        <v>1200.0323474922388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909447</v>
      </c>
      <c r="D1480" s="6"/>
      <c r="E1480" s="6">
        <v>0</v>
      </c>
      <c r="F1480" s="6">
        <v>0</v>
      </c>
      <c r="G1480" s="7">
        <f t="shared" ref="G1480:G1580" si="34">B1480/1000*C1480</f>
        <v>909.447</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963437.91999999993</v>
      </c>
      <c r="D1481" s="1">
        <v>0</v>
      </c>
      <c r="E1481" s="1">
        <v>0</v>
      </c>
      <c r="F1481" s="1">
        <v>0</v>
      </c>
      <c r="G1481" s="2">
        <f t="shared" si="34"/>
        <v>1926.8758399999999</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962838.22</v>
      </c>
      <c r="D1483" s="1">
        <v>0</v>
      </c>
      <c r="E1483" s="1">
        <v>0</v>
      </c>
      <c r="F1483" s="1">
        <v>0</v>
      </c>
      <c r="G1483" s="2">
        <f t="shared" si="34"/>
        <v>3851.3528799999999</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890858.54</v>
      </c>
      <c r="D1484" s="1">
        <v>0</v>
      </c>
      <c r="E1484" s="1">
        <v>0</v>
      </c>
      <c r="F1484" s="1">
        <v>0</v>
      </c>
      <c r="G1484" s="2">
        <f t="shared" si="34"/>
        <v>4454.2927</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48121</v>
      </c>
      <c r="D1485" s="1">
        <v>0</v>
      </c>
      <c r="E1485" s="1">
        <v>0</v>
      </c>
      <c r="F1485" s="1">
        <v>0</v>
      </c>
      <c r="G1485" s="2">
        <f t="shared" si="34"/>
        <v>288.726</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743.2</v>
      </c>
      <c r="D1486" s="1">
        <v>0</v>
      </c>
      <c r="E1486" s="1">
        <v>0</v>
      </c>
      <c r="F1486" s="1">
        <v>0</v>
      </c>
      <c r="G1486" s="2">
        <f t="shared" si="34"/>
        <v>5.2024000000000008</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23115.48</v>
      </c>
      <c r="D1491" s="1">
        <v>0</v>
      </c>
      <c r="E1491" s="1">
        <v>0</v>
      </c>
      <c r="F1491" s="1">
        <v>0</v>
      </c>
      <c r="G1491" s="2">
        <f t="shared" si="34"/>
        <v>277.38576</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599.70000000000005</v>
      </c>
      <c r="D1492" s="1">
        <v>0</v>
      </c>
      <c r="E1492" s="1">
        <v>0</v>
      </c>
      <c r="F1492" s="1">
        <v>0</v>
      </c>
      <c r="G1492" s="2">
        <f t="shared" si="34"/>
        <v>7.7961</v>
      </c>
      <c r="H1492" s="2">
        <f t="shared" si="35"/>
        <v>0.29999999999995453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909447</v>
      </c>
      <c r="D1499" s="1">
        <v>0</v>
      </c>
      <c r="E1499" s="1">
        <v>0</v>
      </c>
      <c r="F1499" s="1">
        <v>0</v>
      </c>
      <c r="G1499" s="2">
        <f t="shared" si="34"/>
        <v>18188.939999999999</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909447</v>
      </c>
      <c r="D1501" s="1">
        <v>0</v>
      </c>
      <c r="E1501" s="1">
        <v>0</v>
      </c>
      <c r="F1501" s="1">
        <v>0</v>
      </c>
      <c r="G1501" s="2">
        <f t="shared" si="34"/>
        <v>20007.833999999999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828324</v>
      </c>
      <c r="D1502" s="1">
        <v>0</v>
      </c>
      <c r="E1502" s="1">
        <v>0</v>
      </c>
      <c r="F1502" s="1">
        <v>0</v>
      </c>
      <c r="G1502" s="2">
        <f t="shared" si="34"/>
        <v>19051.452000000001</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66523</v>
      </c>
      <c r="D1503" s="1">
        <v>0</v>
      </c>
      <c r="E1503" s="1">
        <v>0</v>
      </c>
      <c r="F1503" s="1">
        <v>0</v>
      </c>
      <c r="G1503" s="2">
        <f t="shared" si="34"/>
        <v>1596.5520000000001</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997</v>
      </c>
      <c r="D1504" s="1">
        <v>0</v>
      </c>
      <c r="E1504" s="1">
        <v>0</v>
      </c>
      <c r="F1504" s="1">
        <v>0</v>
      </c>
      <c r="G1504" s="2">
        <f t="shared" si="34"/>
        <v>24.925000000000001</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13603</v>
      </c>
      <c r="D1507" s="1">
        <v>0</v>
      </c>
      <c r="E1507" s="1">
        <v>0</v>
      </c>
      <c r="F1507" s="1">
        <v>0</v>
      </c>
      <c r="G1507" s="2">
        <f t="shared" si="34"/>
        <v>380.88400000000001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963437.91999999993</v>
      </c>
      <c r="D1517" s="1">
        <v>0</v>
      </c>
      <c r="E1517" s="1">
        <v>0</v>
      </c>
      <c r="F1517" s="1">
        <v>0</v>
      </c>
      <c r="G1517" s="2">
        <f t="shared" si="34"/>
        <v>36610.640959999997</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4167.1000000000004</v>
      </c>
      <c r="D1518" s="1">
        <v>0</v>
      </c>
      <c r="E1518" s="1">
        <v>0</v>
      </c>
      <c r="F1518" s="1">
        <v>0</v>
      </c>
      <c r="G1518" s="2">
        <f t="shared" si="34"/>
        <v>162.51690000000002</v>
      </c>
      <c r="H1518" s="2">
        <f t="shared" si="35"/>
        <v>0.1000000000003638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4167.1000000000004</v>
      </c>
      <c r="D1519" s="1">
        <v>0</v>
      </c>
      <c r="E1519" s="1">
        <v>0</v>
      </c>
      <c r="F1519" s="1">
        <v>0</v>
      </c>
      <c r="G1519" s="2">
        <f t="shared" si="34"/>
        <v>166.68400000000003</v>
      </c>
      <c r="H1519" s="2">
        <f t="shared" si="35"/>
        <v>0.1000000000003638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4167.1000000000004</v>
      </c>
      <c r="D1520" s="1">
        <v>0</v>
      </c>
      <c r="E1520" s="1">
        <v>0</v>
      </c>
      <c r="F1520" s="1">
        <v>0</v>
      </c>
      <c r="G1520" s="2">
        <f t="shared" si="34"/>
        <v>170.85110000000003</v>
      </c>
      <c r="H1520" s="2">
        <f t="shared" si="35"/>
        <v>0.1000000000003638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959270.82</v>
      </c>
      <c r="D1576" s="1">
        <v>0</v>
      </c>
      <c r="E1576" s="1">
        <v>0</v>
      </c>
      <c r="F1576" s="1">
        <v>0</v>
      </c>
      <c r="G1576" s="2">
        <f t="shared" si="34"/>
        <v>93049.269539999994</v>
      </c>
      <c r="H1576" s="2">
        <f t="shared" si="35"/>
        <v>0.18000000005122274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958671.12</v>
      </c>
      <c r="D1578" s="1">
        <v>0</v>
      </c>
      <c r="E1578" s="1">
        <v>0</v>
      </c>
      <c r="F1578" s="1">
        <v>0</v>
      </c>
      <c r="G1578" s="2">
        <f t="shared" si="34"/>
        <v>94908.440880000009</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599.70000000000005</v>
      </c>
      <c r="D1579" s="1">
        <v>0</v>
      </c>
      <c r="E1579" s="1">
        <v>0</v>
      </c>
      <c r="F1579" s="1">
        <v>0</v>
      </c>
      <c r="G1579" s="2">
        <f t="shared" si="34"/>
        <v>59.970000000000006</v>
      </c>
      <c r="H1579" s="2">
        <f t="shared" si="35"/>
        <v>0.29999999999995453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19386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12633382</v>
      </c>
      <c r="I16" s="172">
        <f>'PR-RAS'!E6</f>
        <v>12374724.859999999</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12103756</v>
      </c>
      <c r="I17" s="172">
        <f>'PR-RAS'!E151</f>
        <v>12345808.32</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106579</v>
      </c>
      <c r="I18" s="172">
        <f>'PR-RAS'!E645</f>
        <v>70017.109999998662</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51396885</v>
      </c>
      <c r="I20" s="175">
        <f>BILANCA!E7</f>
        <v>59096090.939999998</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1415855</v>
      </c>
      <c r="I21" s="177">
        <f>BILANCA!E68</f>
        <v>1316663.02</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983927</v>
      </c>
      <c r="I22" s="177">
        <f>BILANCA!E176</f>
        <v>1009201.6499999999</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51828813</v>
      </c>
      <c r="I23" s="179">
        <f>BILANCA!E237</f>
        <v>59403552.309999995</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12821807</v>
      </c>
      <c r="I27" s="177">
        <f>'RAS-funkcijski'!E114</f>
        <v>12486392.300000001</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12821807</v>
      </c>
      <c r="I28" s="181">
        <f>'RAS-funkcijski'!E141</f>
        <v>12486392.300000001</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8773428.4300000016</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126987.55</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909447</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963437.91999999993</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4167.1000000000004</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959270.82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88"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12633382</v>
      </c>
      <c r="E6" s="53">
        <f>E7+E44+E50+E82+E106+E124+E133+E139</f>
        <v>12374724.859999999</v>
      </c>
      <c r="F6" s="54">
        <f t="shared" ref="F6:F131" si="0">IF(D6&lt;&gt;0,IF(E6/D6&gt;=100,"&gt;&gt;100",E6/D6*100),"-")</f>
        <v>97.952589892397768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10499531</v>
      </c>
      <c r="E50" s="53">
        <f>E51+E54+E59+E62+E65+E68+E71+E74+E77</f>
        <v>10807570.17</v>
      </c>
      <c r="F50" s="54">
        <f t="shared" si="0"/>
        <v>102.93383742569074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10434419</v>
      </c>
      <c r="E68" s="53">
        <f t="shared" si="15"/>
        <v>10779652.17</v>
      </c>
      <c r="F68" s="54">
        <f t="shared" si="0"/>
        <v>103.3085998367518</v>
      </c>
    </row>
    <row r="69" spans="1:6" ht="12.75" customHeight="1" x14ac:dyDescent="0.2">
      <c r="A69" s="55" t="s">
        <v>181</v>
      </c>
      <c r="B69" s="87" t="s">
        <v>182</v>
      </c>
      <c r="C69" s="52" t="s">
        <v>181</v>
      </c>
      <c r="D69" s="244">
        <v>10429919</v>
      </c>
      <c r="E69" s="244">
        <v>10775152.17</v>
      </c>
      <c r="F69" s="54">
        <f t="shared" si="0"/>
        <v>103.31002733578276</v>
      </c>
    </row>
    <row r="70" spans="1:6" ht="24" x14ac:dyDescent="0.2">
      <c r="A70" s="55" t="s">
        <v>183</v>
      </c>
      <c r="B70" s="87" t="s">
        <v>184</v>
      </c>
      <c r="C70" s="52" t="s">
        <v>183</v>
      </c>
      <c r="D70" s="244">
        <v>4500</v>
      </c>
      <c r="E70" s="244">
        <v>4500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65112</v>
      </c>
      <c r="E74" s="53">
        <f t="shared" si="17"/>
        <v>27918</v>
      </c>
      <c r="F74" s="54">
        <f t="shared" si="0"/>
        <v>42.876889052709174</v>
      </c>
    </row>
    <row r="75" spans="1:6" ht="12.75" customHeight="1" x14ac:dyDescent="0.2">
      <c r="A75" s="55" t="s">
        <v>193</v>
      </c>
      <c r="B75" s="87" t="s">
        <v>194</v>
      </c>
      <c r="C75" s="52" t="s">
        <v>193</v>
      </c>
      <c r="D75" s="244">
        <v>65112</v>
      </c>
      <c r="E75" s="244">
        <v>27918</v>
      </c>
      <c r="F75" s="54">
        <f t="shared" si="0"/>
        <v>42.876889052709174</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1046</v>
      </c>
      <c r="E82" s="53">
        <f t="shared" si="19"/>
        <v>1474.32</v>
      </c>
      <c r="F82" s="54">
        <f t="shared" si="0"/>
        <v>140.94837476099426</v>
      </c>
    </row>
    <row r="83" spans="1:6" ht="12.75" customHeight="1" x14ac:dyDescent="0.2">
      <c r="A83" s="55">
        <v>641</v>
      </c>
      <c r="B83" s="87" t="s">
        <v>209</v>
      </c>
      <c r="C83" s="52" t="s">
        <v>210</v>
      </c>
      <c r="D83" s="53">
        <f t="shared" ref="D83:E83" si="20">SUM(D84:D90)</f>
        <v>4</v>
      </c>
      <c r="E83" s="53">
        <f t="shared" si="20"/>
        <v>1.6</v>
      </c>
      <c r="F83" s="54">
        <f t="shared" si="0"/>
        <v>40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v>
      </c>
      <c r="E85" s="244">
        <v>1.6</v>
      </c>
      <c r="F85" s="54">
        <f t="shared" si="0"/>
        <v>53.333333333333336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v>1</v>
      </c>
      <c r="E90" s="244"/>
      <c r="F90" s="54">
        <f t="shared" si="0"/>
        <v>0</v>
      </c>
    </row>
    <row r="91" spans="1:6" ht="12.75" customHeight="1" x14ac:dyDescent="0.2">
      <c r="A91" s="55">
        <v>642</v>
      </c>
      <c r="B91" s="87" t="s">
        <v>225</v>
      </c>
      <c r="C91" s="52" t="s">
        <v>226</v>
      </c>
      <c r="D91" s="53">
        <f t="shared" ref="D91:E91" si="21">SUM(D92:D97)</f>
        <v>1042</v>
      </c>
      <c r="E91" s="53">
        <f t="shared" si="21"/>
        <v>1472.72</v>
      </c>
      <c r="F91" s="54">
        <f t="shared" si="0"/>
        <v>141.3358925143954</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v>1042</v>
      </c>
      <c r="E94" s="244">
        <v>1472.72</v>
      </c>
      <c r="F94" s="54">
        <f t="shared" si="0"/>
        <v>141.3358925143954</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269619</v>
      </c>
      <c r="E124" s="53">
        <f t="shared" si="27"/>
        <v>331476.25</v>
      </c>
      <c r="F124" s="54">
        <f t="shared" si="0"/>
        <v>122.94246696263986</v>
      </c>
    </row>
    <row r="125" spans="1:6" ht="12.75" customHeight="1" x14ac:dyDescent="0.2">
      <c r="A125" s="55">
        <v>661</v>
      </c>
      <c r="B125" s="88" t="s">
        <v>293</v>
      </c>
      <c r="C125" s="52" t="s">
        <v>294</v>
      </c>
      <c r="D125" s="53">
        <f t="shared" ref="D125:E125" si="28">SUM(D126:D127)</f>
        <v>245919</v>
      </c>
      <c r="E125" s="53">
        <f t="shared" si="28"/>
        <v>317033.53000000003</v>
      </c>
      <c r="F125" s="54">
        <f t="shared" si="0"/>
        <v>128.91786726523776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245919</v>
      </c>
      <c r="E127" s="244">
        <v>317033.53000000003</v>
      </c>
      <c r="F127" s="54">
        <f t="shared" si="0"/>
        <v>128.91786726523776</v>
      </c>
    </row>
    <row r="128" spans="1:6" ht="24" x14ac:dyDescent="0.2">
      <c r="A128" s="55">
        <v>663</v>
      </c>
      <c r="B128" s="233" t="s">
        <v>299</v>
      </c>
      <c r="C128" s="52" t="s">
        <v>300</v>
      </c>
      <c r="D128" s="53">
        <f t="shared" ref="D128:E128" si="29">SUM(D129:D132)</f>
        <v>23700</v>
      </c>
      <c r="E128" s="53">
        <f t="shared" si="29"/>
        <v>14442.72</v>
      </c>
      <c r="F128" s="54">
        <f t="shared" si="0"/>
        <v>60.939746835443032</v>
      </c>
    </row>
    <row r="129" spans="1:6" ht="12.75" customHeight="1" x14ac:dyDescent="0.2">
      <c r="A129" s="55">
        <v>6631</v>
      </c>
      <c r="B129" s="88" t="s">
        <v>301</v>
      </c>
      <c r="C129" s="52" t="s">
        <v>302</v>
      </c>
      <c r="D129" s="244">
        <v>15000</v>
      </c>
      <c r="E129" s="244"/>
      <c r="F129" s="54">
        <f t="shared" si="0"/>
        <v>0</v>
      </c>
    </row>
    <row r="130" spans="1:6" ht="12.75" customHeight="1" x14ac:dyDescent="0.2">
      <c r="A130" s="55">
        <v>6632</v>
      </c>
      <c r="B130" s="234" t="s">
        <v>303</v>
      </c>
      <c r="C130" s="52" t="s">
        <v>304</v>
      </c>
      <c r="D130" s="244">
        <v>8700</v>
      </c>
      <c r="E130" s="244">
        <v>14442.72</v>
      </c>
      <c r="F130" s="54">
        <f t="shared" si="0"/>
        <v>166.00827586206896</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1860474</v>
      </c>
      <c r="E133" s="53">
        <f t="shared" si="30"/>
        <v>1228631.58</v>
      </c>
      <c r="F133" s="54">
        <f t="shared" ref="F133:F223" si="31">IF(D133&lt;&gt;0,IF(E133/D133&gt;=100,"&gt;&gt;100",E133/D133*100),"-")</f>
        <v>66.038632090531763</v>
      </c>
    </row>
    <row r="134" spans="1:6" ht="24" x14ac:dyDescent="0.2">
      <c r="A134" s="55">
        <v>671</v>
      </c>
      <c r="B134" s="234" t="s">
        <v>311</v>
      </c>
      <c r="C134" s="52" t="s">
        <v>312</v>
      </c>
      <c r="D134" s="53">
        <f t="shared" ref="D134:E134" si="32">SUM(D135:D137)</f>
        <v>1860474</v>
      </c>
      <c r="E134" s="53">
        <f t="shared" si="32"/>
        <v>1228631.58</v>
      </c>
      <c r="F134" s="54">
        <f t="shared" si="31"/>
        <v>66.038632090531763</v>
      </c>
    </row>
    <row r="135" spans="1:6" ht="12.75" customHeight="1" x14ac:dyDescent="0.2">
      <c r="A135" s="55">
        <v>6711</v>
      </c>
      <c r="B135" s="87" t="s">
        <v>313</v>
      </c>
      <c r="C135" s="52" t="s">
        <v>314</v>
      </c>
      <c r="D135" s="244">
        <v>1410217</v>
      </c>
      <c r="E135" s="244">
        <v>1188006.58</v>
      </c>
      <c r="F135" s="54">
        <f t="shared" si="31"/>
        <v>84.242820785737237</v>
      </c>
    </row>
    <row r="136" spans="1:6" ht="24" x14ac:dyDescent="0.2">
      <c r="A136" s="55">
        <v>6712</v>
      </c>
      <c r="B136" s="234" t="s">
        <v>315</v>
      </c>
      <c r="C136" s="52" t="s">
        <v>316</v>
      </c>
      <c r="D136" s="244">
        <v>450257</v>
      </c>
      <c r="E136" s="244">
        <v>40625</v>
      </c>
      <c r="F136" s="54">
        <f t="shared" si="31"/>
        <v>9.0226248564708591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2712</v>
      </c>
      <c r="E139" s="53">
        <f t="shared" si="33"/>
        <v>5572.54</v>
      </c>
      <c r="F139" s="54">
        <f t="shared" si="31"/>
        <v>205.47713864306783</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2712</v>
      </c>
      <c r="E150" s="244">
        <v>5572.54</v>
      </c>
      <c r="F150" s="54">
        <f t="shared" si="31"/>
        <v>205.47713864306783</v>
      </c>
    </row>
    <row r="151" spans="1:6" ht="12.75" customHeight="1" x14ac:dyDescent="0.2">
      <c r="A151" s="55">
        <v>3</v>
      </c>
      <c r="B151" s="87" t="s">
        <v>345</v>
      </c>
      <c r="C151" s="52" t="s">
        <v>53</v>
      </c>
      <c r="D151" s="53">
        <f t="shared" ref="D151:E151" si="35">D152+D163+D196+D215+D224+D252+D263</f>
        <v>12103756</v>
      </c>
      <c r="E151" s="53">
        <f t="shared" si="35"/>
        <v>12345808.32</v>
      </c>
      <c r="F151" s="54">
        <f t="shared" si="31"/>
        <v>101.99981162872088</v>
      </c>
    </row>
    <row r="152" spans="1:6" ht="12.75" customHeight="1" x14ac:dyDescent="0.2">
      <c r="A152" s="55">
        <v>31</v>
      </c>
      <c r="B152" s="87" t="s">
        <v>346</v>
      </c>
      <c r="C152" s="52" t="s">
        <v>35</v>
      </c>
      <c r="D152" s="53">
        <f t="shared" ref="D152:E152" si="36">D153+D158+D159</f>
        <v>10188437</v>
      </c>
      <c r="E152" s="53">
        <f t="shared" si="36"/>
        <v>10633113.18</v>
      </c>
      <c r="F152" s="54">
        <f t="shared" si="31"/>
        <v>104.364518129719</v>
      </c>
    </row>
    <row r="153" spans="1:6" ht="12.75" customHeight="1" x14ac:dyDescent="0.2">
      <c r="A153" s="55">
        <v>311</v>
      </c>
      <c r="B153" s="87" t="s">
        <v>347</v>
      </c>
      <c r="C153" s="52" t="s">
        <v>348</v>
      </c>
      <c r="D153" s="53">
        <f t="shared" ref="D153:E153" si="37">SUM(D154:D157)</f>
        <v>8428806</v>
      </c>
      <c r="E153" s="53">
        <f t="shared" si="37"/>
        <v>8834253.7599999998</v>
      </c>
      <c r="F153" s="54">
        <f t="shared" si="31"/>
        <v>104.81026328046939</v>
      </c>
    </row>
    <row r="154" spans="1:6" ht="12.75" customHeight="1" x14ac:dyDescent="0.2">
      <c r="A154" s="55">
        <v>3111</v>
      </c>
      <c r="B154" s="87" t="s">
        <v>349</v>
      </c>
      <c r="C154" s="52" t="s">
        <v>350</v>
      </c>
      <c r="D154" s="244">
        <v>8295004</v>
      </c>
      <c r="E154" s="244">
        <v>8571872.9800000004</v>
      </c>
      <c r="F154" s="54">
        <f t="shared" si="31"/>
        <v>103.33777994561547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133802</v>
      </c>
      <c r="E156" s="244">
        <v>262380.78000000003</v>
      </c>
      <c r="F156" s="54">
        <f t="shared" si="31"/>
        <v>196.09630648271329</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367722</v>
      </c>
      <c r="E158" s="244">
        <v>340735.55</v>
      </c>
      <c r="F158" s="54">
        <f t="shared" si="31"/>
        <v>92.661181544753916</v>
      </c>
    </row>
    <row r="159" spans="1:6" ht="12.75" customHeight="1" x14ac:dyDescent="0.2">
      <c r="A159" s="55">
        <v>313</v>
      </c>
      <c r="B159" s="87" t="s">
        <v>359</v>
      </c>
      <c r="C159" s="52" t="s">
        <v>360</v>
      </c>
      <c r="D159" s="53">
        <f t="shared" ref="D159:E159" si="38">SUM(D160:D162)</f>
        <v>1391909</v>
      </c>
      <c r="E159" s="53">
        <f t="shared" si="38"/>
        <v>1458123.87</v>
      </c>
      <c r="F159" s="54">
        <f t="shared" si="31"/>
        <v>104.75712636386432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1389110</v>
      </c>
      <c r="E161" s="244">
        <v>1455376.56</v>
      </c>
      <c r="F161" s="54">
        <f t="shared" si="31"/>
        <v>104.77043286708756</v>
      </c>
    </row>
    <row r="162" spans="1:6" ht="12.75" customHeight="1" x14ac:dyDescent="0.2">
      <c r="A162" s="55">
        <v>3133</v>
      </c>
      <c r="B162" s="87" t="s">
        <v>364</v>
      </c>
      <c r="C162" s="52" t="s">
        <v>365</v>
      </c>
      <c r="D162" s="244">
        <v>2799</v>
      </c>
      <c r="E162" s="244">
        <v>2747.31</v>
      </c>
      <c r="F162" s="54">
        <f t="shared" si="31"/>
        <v>98.153269024651664</v>
      </c>
    </row>
    <row r="163" spans="1:6" ht="12.75" customHeight="1" x14ac:dyDescent="0.2">
      <c r="A163" s="55">
        <v>32</v>
      </c>
      <c r="B163" s="87" t="s">
        <v>366</v>
      </c>
      <c r="C163" s="52" t="s">
        <v>367</v>
      </c>
      <c r="D163" s="53">
        <f t="shared" ref="D163:E163" si="39">D164+D169+D177+D187+D188</f>
        <v>1800313</v>
      </c>
      <c r="E163" s="53">
        <f t="shared" si="39"/>
        <v>1637680.57</v>
      </c>
      <c r="F163" s="54">
        <f t="shared" si="31"/>
        <v>90.96643583643511</v>
      </c>
    </row>
    <row r="164" spans="1:6" ht="12.75" customHeight="1" x14ac:dyDescent="0.2">
      <c r="A164" s="55">
        <v>321</v>
      </c>
      <c r="B164" s="87" t="s">
        <v>368</v>
      </c>
      <c r="C164" s="52" t="s">
        <v>369</v>
      </c>
      <c r="D164" s="53">
        <f t="shared" ref="D164:E164" si="40">SUM(D165:D168)</f>
        <v>325930</v>
      </c>
      <c r="E164" s="53">
        <f t="shared" si="40"/>
        <v>412222.18000000005</v>
      </c>
      <c r="F164" s="54">
        <f t="shared" si="31"/>
        <v>126.47567882674196</v>
      </c>
    </row>
    <row r="165" spans="1:6" ht="12.75" customHeight="1" x14ac:dyDescent="0.2">
      <c r="A165" s="55">
        <v>3211</v>
      </c>
      <c r="B165" s="87" t="s">
        <v>370</v>
      </c>
      <c r="C165" s="52" t="s">
        <v>371</v>
      </c>
      <c r="D165" s="244">
        <v>79108</v>
      </c>
      <c r="E165" s="244">
        <v>103163.94</v>
      </c>
      <c r="F165" s="54">
        <f t="shared" si="31"/>
        <v>130.40898518481063</v>
      </c>
    </row>
    <row r="166" spans="1:6" ht="12.75" customHeight="1" x14ac:dyDescent="0.2">
      <c r="A166" s="55">
        <v>3212</v>
      </c>
      <c r="B166" s="87" t="s">
        <v>372</v>
      </c>
      <c r="C166" s="52" t="s">
        <v>373</v>
      </c>
      <c r="D166" s="244">
        <v>228033</v>
      </c>
      <c r="E166" s="244">
        <v>276288.34000000003</v>
      </c>
      <c r="F166" s="54">
        <f t="shared" si="31"/>
        <v>121.16155994965642</v>
      </c>
    </row>
    <row r="167" spans="1:6" ht="12.75" customHeight="1" x14ac:dyDescent="0.2">
      <c r="A167" s="55">
        <v>3213</v>
      </c>
      <c r="B167" s="87" t="s">
        <v>374</v>
      </c>
      <c r="C167" s="52" t="s">
        <v>375</v>
      </c>
      <c r="D167" s="244">
        <v>7305</v>
      </c>
      <c r="E167" s="244">
        <v>11827.5</v>
      </c>
      <c r="F167" s="54">
        <f t="shared" si="31"/>
        <v>161.90965092402465</v>
      </c>
    </row>
    <row r="168" spans="1:6" ht="12.75" customHeight="1" x14ac:dyDescent="0.2">
      <c r="A168" s="55">
        <v>3214</v>
      </c>
      <c r="B168" s="87" t="s">
        <v>376</v>
      </c>
      <c r="C168" s="52" t="s">
        <v>377</v>
      </c>
      <c r="D168" s="244">
        <v>11484</v>
      </c>
      <c r="E168" s="244">
        <v>20942.400000000001</v>
      </c>
      <c r="F168" s="54">
        <f t="shared" si="31"/>
        <v>182.36154649947756</v>
      </c>
    </row>
    <row r="169" spans="1:6" ht="12.75" customHeight="1" x14ac:dyDescent="0.2">
      <c r="A169" s="55">
        <v>322</v>
      </c>
      <c r="B169" s="87" t="s">
        <v>378</v>
      </c>
      <c r="C169" s="52" t="s">
        <v>379</v>
      </c>
      <c r="D169" s="53">
        <f t="shared" ref="D169:E169" si="41">SUM(D170:D176)</f>
        <v>423741</v>
      </c>
      <c r="E169" s="53">
        <f t="shared" si="41"/>
        <v>548188.48</v>
      </c>
      <c r="F169" s="54">
        <f t="shared" si="31"/>
        <v>129.36876063444416</v>
      </c>
    </row>
    <row r="170" spans="1:6" ht="12.75" customHeight="1" x14ac:dyDescent="0.2">
      <c r="A170" s="55">
        <v>3221</v>
      </c>
      <c r="B170" s="87" t="s">
        <v>380</v>
      </c>
      <c r="C170" s="52" t="s">
        <v>381</v>
      </c>
      <c r="D170" s="244">
        <v>291391</v>
      </c>
      <c r="E170" s="244">
        <v>192645.69</v>
      </c>
      <c r="F170" s="54">
        <f t="shared" si="31"/>
        <v>66.112436554320482</v>
      </c>
    </row>
    <row r="171" spans="1:6" ht="12.75" customHeight="1" x14ac:dyDescent="0.2">
      <c r="A171" s="55">
        <v>3222</v>
      </c>
      <c r="B171" s="87" t="s">
        <v>382</v>
      </c>
      <c r="C171" s="52" t="s">
        <v>383</v>
      </c>
      <c r="D171" s="244">
        <v>14673</v>
      </c>
      <c r="E171" s="244">
        <v>5539.55</v>
      </c>
      <c r="F171" s="54">
        <f t="shared" si="31"/>
        <v>37.753356505145504</v>
      </c>
    </row>
    <row r="172" spans="1:6" ht="12.75" customHeight="1" x14ac:dyDescent="0.2">
      <c r="A172" s="55">
        <v>3223</v>
      </c>
      <c r="B172" s="87" t="s">
        <v>384</v>
      </c>
      <c r="C172" s="52" t="s">
        <v>385</v>
      </c>
      <c r="D172" s="244">
        <v>73212</v>
      </c>
      <c r="E172" s="244">
        <v>296891.44</v>
      </c>
      <c r="F172" s="54">
        <f t="shared" si="31"/>
        <v>405.52291973993329</v>
      </c>
    </row>
    <row r="173" spans="1:6" ht="12.75" customHeight="1" x14ac:dyDescent="0.2">
      <c r="A173" s="55">
        <v>3224</v>
      </c>
      <c r="B173" s="87" t="s">
        <v>386</v>
      </c>
      <c r="C173" s="52" t="s">
        <v>387</v>
      </c>
      <c r="D173" s="244">
        <v>34076</v>
      </c>
      <c r="E173" s="244">
        <v>48603.63</v>
      </c>
      <c r="F173" s="54">
        <f t="shared" si="31"/>
        <v>142.6330261767813</v>
      </c>
    </row>
    <row r="174" spans="1:6" ht="12.75" customHeight="1" x14ac:dyDescent="0.2">
      <c r="A174" s="55">
        <v>3225</v>
      </c>
      <c r="B174" s="87" t="s">
        <v>388</v>
      </c>
      <c r="C174" s="52" t="s">
        <v>389</v>
      </c>
      <c r="D174" s="244">
        <v>7950</v>
      </c>
      <c r="E174" s="244">
        <v>2259.37</v>
      </c>
      <c r="F174" s="54">
        <f t="shared" si="31"/>
        <v>28.419748427672953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2439</v>
      </c>
      <c r="E176" s="244">
        <v>2248.8000000000002</v>
      </c>
      <c r="F176" s="54">
        <f t="shared" si="31"/>
        <v>92.201722017220177</v>
      </c>
    </row>
    <row r="177" spans="1:6" ht="12.75" customHeight="1" x14ac:dyDescent="0.2">
      <c r="A177" s="55">
        <v>323</v>
      </c>
      <c r="B177" s="87" t="s">
        <v>394</v>
      </c>
      <c r="C177" s="52" t="s">
        <v>395</v>
      </c>
      <c r="D177" s="53">
        <f t="shared" ref="D177:E177" si="42">SUM(D178:D186)</f>
        <v>880751</v>
      </c>
      <c r="E177" s="53">
        <f t="shared" si="42"/>
        <v>563506.00000000012</v>
      </c>
      <c r="F177" s="54">
        <f t="shared" si="31"/>
        <v>63.980171467304622</v>
      </c>
    </row>
    <row r="178" spans="1:6" ht="12.75" customHeight="1" x14ac:dyDescent="0.2">
      <c r="A178" s="55">
        <v>3231</v>
      </c>
      <c r="B178" s="87" t="s">
        <v>396</v>
      </c>
      <c r="C178" s="52" t="s">
        <v>397</v>
      </c>
      <c r="D178" s="244">
        <v>40957</v>
      </c>
      <c r="E178" s="244">
        <v>23378.15</v>
      </c>
      <c r="F178" s="54">
        <f t="shared" si="31"/>
        <v>57.079742168615866</v>
      </c>
    </row>
    <row r="179" spans="1:6" ht="12.75" customHeight="1" x14ac:dyDescent="0.2">
      <c r="A179" s="55">
        <v>3232</v>
      </c>
      <c r="B179" s="87" t="s">
        <v>398</v>
      </c>
      <c r="C179" s="52" t="s">
        <v>399</v>
      </c>
      <c r="D179" s="244">
        <v>160552</v>
      </c>
      <c r="E179" s="244">
        <v>37383.269999999997</v>
      </c>
      <c r="F179" s="54">
        <f t="shared" si="31"/>
        <v>23.284213214410283</v>
      </c>
    </row>
    <row r="180" spans="1:6" ht="12.75" customHeight="1" x14ac:dyDescent="0.2">
      <c r="A180" s="55">
        <v>3233</v>
      </c>
      <c r="B180" s="87" t="s">
        <v>400</v>
      </c>
      <c r="C180" s="52" t="s">
        <v>401</v>
      </c>
      <c r="D180" s="244">
        <v>13325</v>
      </c>
      <c r="E180" s="244">
        <v>12002</v>
      </c>
      <c r="F180" s="54">
        <f t="shared" si="31"/>
        <v>90.071294559099442</v>
      </c>
    </row>
    <row r="181" spans="1:6" ht="12.75" customHeight="1" x14ac:dyDescent="0.2">
      <c r="A181" s="55">
        <v>3234</v>
      </c>
      <c r="B181" s="87" t="s">
        <v>402</v>
      </c>
      <c r="C181" s="52" t="s">
        <v>403</v>
      </c>
      <c r="D181" s="244">
        <v>189616</v>
      </c>
      <c r="E181" s="244">
        <v>185596.17</v>
      </c>
      <c r="F181" s="54">
        <f t="shared" si="31"/>
        <v>97.880015399544348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24585</v>
      </c>
      <c r="E183" s="244">
        <v>29220</v>
      </c>
      <c r="F183" s="54">
        <f t="shared" si="31"/>
        <v>118.85295912141549</v>
      </c>
    </row>
    <row r="184" spans="1:6" ht="12.75" customHeight="1" x14ac:dyDescent="0.2">
      <c r="A184" s="55">
        <v>3237</v>
      </c>
      <c r="B184" s="87" t="s">
        <v>408</v>
      </c>
      <c r="C184" s="52" t="s">
        <v>409</v>
      </c>
      <c r="D184" s="244">
        <v>258113</v>
      </c>
      <c r="E184" s="244">
        <v>186884.48000000001</v>
      </c>
      <c r="F184" s="54">
        <f t="shared" si="31"/>
        <v>72.404133073498826</v>
      </c>
    </row>
    <row r="185" spans="1:6" ht="12.75" customHeight="1" x14ac:dyDescent="0.2">
      <c r="A185" s="55">
        <v>3238</v>
      </c>
      <c r="B185" s="87" t="s">
        <v>410</v>
      </c>
      <c r="C185" s="52" t="s">
        <v>411</v>
      </c>
      <c r="D185" s="244">
        <v>51</v>
      </c>
      <c r="E185" s="244">
        <v>157.51</v>
      </c>
      <c r="F185" s="54">
        <f t="shared" si="31"/>
        <v>308.84313725490193</v>
      </c>
    </row>
    <row r="186" spans="1:6" ht="12.75" customHeight="1" x14ac:dyDescent="0.2">
      <c r="A186" s="55">
        <v>3239</v>
      </c>
      <c r="B186" s="87" t="s">
        <v>412</v>
      </c>
      <c r="C186" s="52" t="s">
        <v>413</v>
      </c>
      <c r="D186" s="244">
        <v>193552</v>
      </c>
      <c r="E186" s="244">
        <v>88884.42</v>
      </c>
      <c r="F186" s="54">
        <f t="shared" si="31"/>
        <v>45.922759775150865</v>
      </c>
    </row>
    <row r="187" spans="1:6" ht="12.75" customHeight="1" x14ac:dyDescent="0.2">
      <c r="A187" s="55">
        <v>324</v>
      </c>
      <c r="B187" s="87" t="s">
        <v>414</v>
      </c>
      <c r="C187" s="52" t="s">
        <v>415</v>
      </c>
      <c r="D187" s="244">
        <v>306</v>
      </c>
      <c r="E187" s="244">
        <v>1510.68</v>
      </c>
      <c r="F187" s="54">
        <f t="shared" si="31"/>
        <v>493.68627450980398</v>
      </c>
    </row>
    <row r="188" spans="1:6" ht="12.75" customHeight="1" x14ac:dyDescent="0.2">
      <c r="A188" s="55">
        <v>329</v>
      </c>
      <c r="B188" s="87" t="s">
        <v>416</v>
      </c>
      <c r="C188" s="52" t="s">
        <v>417</v>
      </c>
      <c r="D188" s="53">
        <f t="shared" ref="D188:E188" si="43">SUM(D189:D195)</f>
        <v>169585</v>
      </c>
      <c r="E188" s="53">
        <f t="shared" si="43"/>
        <v>112253.23000000001</v>
      </c>
      <c r="F188" s="54">
        <f t="shared" si="31"/>
        <v>66.192900315476024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6211</v>
      </c>
      <c r="E190" s="244">
        <v>7692.15</v>
      </c>
      <c r="F190" s="54">
        <f t="shared" si="31"/>
        <v>123.84720656899049</v>
      </c>
    </row>
    <row r="191" spans="1:6" ht="12.75" customHeight="1" x14ac:dyDescent="0.2">
      <c r="A191" s="55">
        <v>3293</v>
      </c>
      <c r="B191" s="87" t="s">
        <v>422</v>
      </c>
      <c r="C191" s="52" t="s">
        <v>423</v>
      </c>
      <c r="D191" s="244">
        <v>4345</v>
      </c>
      <c r="E191" s="244">
        <v>16446.14</v>
      </c>
      <c r="F191" s="54">
        <f t="shared" si="31"/>
        <v>378.50724971231296</v>
      </c>
    </row>
    <row r="192" spans="1:6" ht="12.75" customHeight="1" x14ac:dyDescent="0.2">
      <c r="A192" s="55">
        <v>3294</v>
      </c>
      <c r="B192" s="87" t="s">
        <v>424</v>
      </c>
      <c r="C192" s="52" t="s">
        <v>425</v>
      </c>
      <c r="D192" s="244">
        <v>2150</v>
      </c>
      <c r="E192" s="244">
        <v>2400</v>
      </c>
      <c r="F192" s="54">
        <f t="shared" si="31"/>
        <v>111.62790697674419</v>
      </c>
    </row>
    <row r="193" spans="1:6" ht="12.75" customHeight="1" x14ac:dyDescent="0.2">
      <c r="A193" s="55">
        <v>3295</v>
      </c>
      <c r="B193" s="87" t="s">
        <v>426</v>
      </c>
      <c r="C193" s="52" t="s">
        <v>427</v>
      </c>
      <c r="D193" s="244">
        <v>20985</v>
      </c>
      <c r="E193" s="244">
        <v>22325</v>
      </c>
      <c r="F193" s="54">
        <f t="shared" si="31"/>
        <v>106.38551346199667</v>
      </c>
    </row>
    <row r="194" spans="1:6" ht="12.75" customHeight="1" x14ac:dyDescent="0.2">
      <c r="A194" s="55" t="s">
        <v>428</v>
      </c>
      <c r="B194" s="87" t="s">
        <v>429</v>
      </c>
      <c r="C194" s="52" t="s">
        <v>428</v>
      </c>
      <c r="D194" s="244">
        <v>84720</v>
      </c>
      <c r="E194" s="244">
        <v>29843.75</v>
      </c>
      <c r="F194" s="54">
        <f t="shared" si="31"/>
        <v>35.22633380547687</v>
      </c>
    </row>
    <row r="195" spans="1:6" ht="12.75" customHeight="1" x14ac:dyDescent="0.2">
      <c r="A195" s="55">
        <v>3299</v>
      </c>
      <c r="B195" s="87" t="s">
        <v>430</v>
      </c>
      <c r="C195" s="52" t="s">
        <v>431</v>
      </c>
      <c r="D195" s="244">
        <v>51174</v>
      </c>
      <c r="E195" s="244">
        <v>33546.19</v>
      </c>
      <c r="F195" s="54">
        <f t="shared" si="31"/>
        <v>65.55319107359206</v>
      </c>
    </row>
    <row r="196" spans="1:6" ht="12.75" customHeight="1" x14ac:dyDescent="0.2">
      <c r="A196" s="55">
        <v>34</v>
      </c>
      <c r="B196" s="234" t="s">
        <v>432</v>
      </c>
      <c r="C196" s="52" t="s">
        <v>433</v>
      </c>
      <c r="D196" s="53">
        <f t="shared" ref="D196:E196" si="44">D197+D202+D210</f>
        <v>79511</v>
      </c>
      <c r="E196" s="53">
        <f t="shared" si="44"/>
        <v>39576.589999999997</v>
      </c>
      <c r="F196" s="54">
        <f t="shared" si="31"/>
        <v>49.774987108701936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79511</v>
      </c>
      <c r="E210" s="53">
        <f t="shared" si="47"/>
        <v>39576.589999999997</v>
      </c>
      <c r="F210" s="54">
        <f t="shared" si="31"/>
        <v>49.774987108701936</v>
      </c>
    </row>
    <row r="211" spans="1:6" ht="12.75" customHeight="1" x14ac:dyDescent="0.2">
      <c r="A211" s="55">
        <v>3431</v>
      </c>
      <c r="B211" s="234" t="s">
        <v>462</v>
      </c>
      <c r="C211" s="52" t="s">
        <v>463</v>
      </c>
      <c r="D211" s="244">
        <v>7698</v>
      </c>
      <c r="E211" s="244">
        <v>6227.85</v>
      </c>
      <c r="F211" s="54">
        <f t="shared" si="31"/>
        <v>80.902182385035076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71813</v>
      </c>
      <c r="E213" s="244">
        <v>33348.74</v>
      </c>
      <c r="F213" s="54">
        <f t="shared" si="31"/>
        <v>46.438305042262542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35495</v>
      </c>
      <c r="E252" s="53">
        <f t="shared" si="63"/>
        <v>35437.980000000003</v>
      </c>
      <c r="F252" s="54">
        <f t="shared" ref="F252:F258" si="64">IF(D252&lt;&gt;0,IF(E252/D252&gt;=100,"&gt;&gt;100",E252/D252*100),"-")</f>
        <v>99.839357656007905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35495</v>
      </c>
      <c r="E259" s="53">
        <f t="shared" si="66"/>
        <v>35437.980000000003</v>
      </c>
      <c r="F259" s="54">
        <f t="shared" ref="F259:F262" si="67">IF(D259&lt;&gt;0,IF(E259/D259&gt;=100,"&gt;&gt;100",E259/D259*100),"-")</f>
        <v>99.839357656007905</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35495</v>
      </c>
      <c r="E261" s="244">
        <v>35437.980000000003</v>
      </c>
      <c r="F261" s="54">
        <f t="shared" si="67"/>
        <v>99.839357656007905</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12103756</v>
      </c>
      <c r="E289" s="53">
        <f t="shared" si="79"/>
        <v>12345808.32</v>
      </c>
      <c r="F289" s="54">
        <f t="shared" si="76"/>
        <v>101.99981162872088</v>
      </c>
    </row>
    <row r="290" spans="1:6" ht="12.75" customHeight="1" x14ac:dyDescent="0.2">
      <c r="A290" s="55" t="s">
        <v>605</v>
      </c>
      <c r="B290" s="87" t="s">
        <v>616</v>
      </c>
      <c r="C290" s="52" t="s">
        <v>617</v>
      </c>
      <c r="D290" s="53">
        <f>IF(D6&gt;=D289,D6-D289,0)</f>
        <v>529626</v>
      </c>
      <c r="E290" s="53">
        <f>IF(E6&gt;=E289,E6-E289,0)</f>
        <v>28916.539999999106</v>
      </c>
      <c r="F290" s="54">
        <f t="shared" si="76"/>
        <v>5.4598037105427428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220758</v>
      </c>
      <c r="E292" s="244">
        <v>106684.55</v>
      </c>
      <c r="F292" s="54">
        <f t="shared" si="76"/>
        <v>48.326470614881458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74246</v>
      </c>
      <c r="E298" s="53">
        <f t="shared" si="80"/>
        <v>75000</v>
      </c>
      <c r="F298" s="54">
        <f t="shared" ref="F298:F418" si="81">IF(D298&lt;&gt;0,IF(E298/D298&gt;=100,"&gt;&gt;100",E298/D298*100),"-")</f>
        <v>101.01554292487138</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74246</v>
      </c>
      <c r="E311" s="53">
        <f t="shared" si="85"/>
        <v>75000</v>
      </c>
      <c r="F311" s="54">
        <f t="shared" si="81"/>
        <v>101.01554292487138</v>
      </c>
    </row>
    <row r="312" spans="1:6" ht="12.75" customHeight="1" x14ac:dyDescent="0.2">
      <c r="A312" s="55">
        <v>721</v>
      </c>
      <c r="B312" s="87" t="s">
        <v>659</v>
      </c>
      <c r="C312" s="52" t="s">
        <v>660</v>
      </c>
      <c r="D312" s="53">
        <f t="shared" ref="D312:E312" si="86">SUM(D313:D316)</f>
        <v>50746</v>
      </c>
      <c r="E312" s="53">
        <f t="shared" si="86"/>
        <v>75000</v>
      </c>
      <c r="F312" s="54">
        <f t="shared" si="81"/>
        <v>147.79490009064753</v>
      </c>
    </row>
    <row r="313" spans="1:6" ht="12.75" customHeight="1" x14ac:dyDescent="0.2">
      <c r="A313" s="55">
        <v>7211</v>
      </c>
      <c r="B313" s="87" t="s">
        <v>661</v>
      </c>
      <c r="C313" s="52" t="s">
        <v>662</v>
      </c>
      <c r="D313" s="244">
        <v>50746</v>
      </c>
      <c r="E313" s="244">
        <v>75000</v>
      </c>
      <c r="F313" s="54">
        <f t="shared" si="81"/>
        <v>147.79490009064753</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13300</v>
      </c>
      <c r="E317" s="53">
        <f t="shared" si="87"/>
        <v>0</v>
      </c>
      <c r="F317" s="54">
        <f t="shared" si="81"/>
        <v>0</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v>13300</v>
      </c>
      <c r="E324" s="244"/>
      <c r="F324" s="54">
        <f t="shared" si="81"/>
        <v>0</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10200</v>
      </c>
      <c r="E326" s="53">
        <f t="shared" si="88"/>
        <v>0</v>
      </c>
      <c r="F326" s="54">
        <f t="shared" si="81"/>
        <v>0</v>
      </c>
    </row>
    <row r="327" spans="1:6" ht="12.75" customHeight="1" x14ac:dyDescent="0.2">
      <c r="A327" s="55">
        <v>7231</v>
      </c>
      <c r="B327" s="87" t="s">
        <v>689</v>
      </c>
      <c r="C327" s="52" t="s">
        <v>690</v>
      </c>
      <c r="D327" s="244">
        <v>10200</v>
      </c>
      <c r="E327" s="244"/>
      <c r="F327" s="54">
        <f t="shared" si="81"/>
        <v>0</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718051</v>
      </c>
      <c r="E350" s="53">
        <f t="shared" si="95"/>
        <v>140583.98000000001</v>
      </c>
      <c r="F350" s="54">
        <f t="shared" si="81"/>
        <v>19.578550827169661</v>
      </c>
    </row>
    <row r="351" spans="1:6" ht="12.75" customHeight="1" x14ac:dyDescent="0.2">
      <c r="A351" s="55">
        <v>41</v>
      </c>
      <c r="B351" s="87" t="s">
        <v>737</v>
      </c>
      <c r="C351" s="52" t="s">
        <v>738</v>
      </c>
      <c r="D351" s="53">
        <f t="shared" ref="D351:E351" si="96">D352+D356</f>
        <v>31250</v>
      </c>
      <c r="E351" s="53">
        <f t="shared" si="96"/>
        <v>645.04999999999995</v>
      </c>
      <c r="F351" s="54">
        <f t="shared" si="81"/>
        <v>2.0641599999999998</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31250</v>
      </c>
      <c r="E356" s="53">
        <f t="shared" si="98"/>
        <v>645.04999999999995</v>
      </c>
      <c r="F356" s="54">
        <f t="shared" si="81"/>
        <v>2.0641599999999998</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v>31250</v>
      </c>
      <c r="E362" s="244">
        <v>645.04999999999995</v>
      </c>
      <c r="F362" s="54">
        <f t="shared" si="81"/>
        <v>2.0641599999999998</v>
      </c>
    </row>
    <row r="363" spans="1:6" ht="24" x14ac:dyDescent="0.2">
      <c r="A363" s="55">
        <v>42</v>
      </c>
      <c r="B363" s="234" t="s">
        <v>753</v>
      </c>
      <c r="C363" s="52" t="s">
        <v>754</v>
      </c>
      <c r="D363" s="53">
        <f t="shared" ref="D363:E363" si="99">D364+D369+D378+D383+D388+D391</f>
        <v>513593</v>
      </c>
      <c r="E363" s="53">
        <f t="shared" si="99"/>
        <v>60315.65</v>
      </c>
      <c r="F363" s="54">
        <f t="shared" si="81"/>
        <v>11.743861384403603</v>
      </c>
    </row>
    <row r="364" spans="1:6" ht="12.75" customHeight="1" x14ac:dyDescent="0.2">
      <c r="A364" s="55">
        <v>421</v>
      </c>
      <c r="B364" s="87" t="s">
        <v>755</v>
      </c>
      <c r="C364" s="52" t="s">
        <v>756</v>
      </c>
      <c r="D364" s="53">
        <f t="shared" ref="D364:E364" si="100">SUM(D365:D368)</f>
        <v>16813</v>
      </c>
      <c r="E364" s="53">
        <f t="shared" si="100"/>
        <v>0</v>
      </c>
      <c r="F364" s="54">
        <f t="shared" si="81"/>
        <v>0</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v>16813</v>
      </c>
      <c r="E368" s="244"/>
      <c r="F368" s="54">
        <f t="shared" si="81"/>
        <v>0</v>
      </c>
    </row>
    <row r="369" spans="1:6" ht="12.75" customHeight="1" x14ac:dyDescent="0.2">
      <c r="A369" s="55">
        <v>422</v>
      </c>
      <c r="B369" s="87" t="s">
        <v>761</v>
      </c>
      <c r="C369" s="52" t="s">
        <v>762</v>
      </c>
      <c r="D369" s="53">
        <f t="shared" ref="D369:E369" si="101">SUM(D370:D377)</f>
        <v>368748</v>
      </c>
      <c r="E369" s="53">
        <f t="shared" si="101"/>
        <v>53062</v>
      </c>
      <c r="F369" s="54">
        <f t="shared" si="81"/>
        <v>14.389772961480467</v>
      </c>
    </row>
    <row r="370" spans="1:6" ht="12.75" customHeight="1" x14ac:dyDescent="0.2">
      <c r="A370" s="55">
        <v>4221</v>
      </c>
      <c r="B370" s="87" t="s">
        <v>671</v>
      </c>
      <c r="C370" s="52" t="s">
        <v>763</v>
      </c>
      <c r="D370" s="244">
        <v>255423</v>
      </c>
      <c r="E370" s="244">
        <v>21589.22</v>
      </c>
      <c r="F370" s="54">
        <f t="shared" si="81"/>
        <v>8.4523398441017452</v>
      </c>
    </row>
    <row r="371" spans="1:6" ht="12.75" customHeight="1" x14ac:dyDescent="0.2">
      <c r="A371" s="55">
        <v>4222</v>
      </c>
      <c r="B371" s="87" t="s">
        <v>764</v>
      </c>
      <c r="C371" s="52" t="s">
        <v>765</v>
      </c>
      <c r="D371" s="244">
        <v>2572</v>
      </c>
      <c r="E371" s="244">
        <v>849.9</v>
      </c>
      <c r="F371" s="54">
        <f t="shared" si="81"/>
        <v>33.044323483670297</v>
      </c>
    </row>
    <row r="372" spans="1:6" ht="12.75" customHeight="1" x14ac:dyDescent="0.2">
      <c r="A372" s="55">
        <v>4223</v>
      </c>
      <c r="B372" s="87" t="s">
        <v>675</v>
      </c>
      <c r="C372" s="52" t="s">
        <v>766</v>
      </c>
      <c r="D372" s="244">
        <v>42136</v>
      </c>
      <c r="E372" s="244">
        <v>10703.35</v>
      </c>
      <c r="F372" s="54">
        <f t="shared" si="81"/>
        <v>25.40191285361686</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39991</v>
      </c>
      <c r="E375" s="244">
        <v>3395.2</v>
      </c>
      <c r="F375" s="54">
        <f t="shared" si="81"/>
        <v>8.4899102298017048</v>
      </c>
    </row>
    <row r="376" spans="1:6" ht="12.75" customHeight="1" x14ac:dyDescent="0.2">
      <c r="A376" s="55">
        <v>4227</v>
      </c>
      <c r="B376" s="234" t="s">
        <v>683</v>
      </c>
      <c r="C376" s="52" t="s">
        <v>770</v>
      </c>
      <c r="D376" s="244">
        <v>28626</v>
      </c>
      <c r="E376" s="244">
        <v>16524.330000000002</v>
      </c>
      <c r="F376" s="54">
        <f t="shared" si="81"/>
        <v>57.724900440159303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119672</v>
      </c>
      <c r="E378" s="53">
        <f t="shared" si="102"/>
        <v>0</v>
      </c>
      <c r="F378" s="54">
        <f t="shared" si="81"/>
        <v>0</v>
      </c>
    </row>
    <row r="379" spans="1:6" ht="12.75" customHeight="1" x14ac:dyDescent="0.2">
      <c r="A379" s="55">
        <v>4231</v>
      </c>
      <c r="B379" s="87" t="s">
        <v>689</v>
      </c>
      <c r="C379" s="52" t="s">
        <v>774</v>
      </c>
      <c r="D379" s="244">
        <v>119672</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8360</v>
      </c>
      <c r="E383" s="53">
        <f t="shared" si="103"/>
        <v>7253.65</v>
      </c>
      <c r="F383" s="54">
        <f t="shared" si="81"/>
        <v>86.766148325358856</v>
      </c>
    </row>
    <row r="384" spans="1:6" ht="12.75" customHeight="1" x14ac:dyDescent="0.2">
      <c r="A384" s="55">
        <v>4241</v>
      </c>
      <c r="B384" s="87" t="s">
        <v>780</v>
      </c>
      <c r="C384" s="52" t="s">
        <v>781</v>
      </c>
      <c r="D384" s="244">
        <v>8360</v>
      </c>
      <c r="E384" s="244">
        <v>7253.65</v>
      </c>
      <c r="F384" s="54">
        <f t="shared" si="81"/>
        <v>86.766148325358856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173208</v>
      </c>
      <c r="E402" s="53">
        <f t="shared" si="109"/>
        <v>79623.28</v>
      </c>
      <c r="F402" s="54">
        <f t="shared" si="81"/>
        <v>45.969747355780335</v>
      </c>
    </row>
    <row r="403" spans="1:6" ht="12.75" customHeight="1" x14ac:dyDescent="0.2">
      <c r="A403" s="55">
        <v>451</v>
      </c>
      <c r="B403" s="87" t="s">
        <v>808</v>
      </c>
      <c r="C403" s="52" t="s">
        <v>809</v>
      </c>
      <c r="D403" s="244">
        <v>173208</v>
      </c>
      <c r="E403" s="244">
        <v>79623.28</v>
      </c>
      <c r="F403" s="54">
        <f t="shared" si="81"/>
        <v>45.969747355780335</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643805</v>
      </c>
      <c r="E408" s="53">
        <f t="shared" si="111"/>
        <v>65583.98000000001</v>
      </c>
      <c r="F408" s="54">
        <f t="shared" si="81"/>
        <v>10.186932378592898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12707628</v>
      </c>
      <c r="E412" s="53">
        <f>E6+E298</f>
        <v>12449724.859999999</v>
      </c>
      <c r="F412" s="54">
        <f t="shared" si="81"/>
        <v>97.970485601246736</v>
      </c>
    </row>
    <row r="413" spans="1:6" ht="12.75" customHeight="1" x14ac:dyDescent="0.2">
      <c r="A413" s="55" t="s">
        <v>605</v>
      </c>
      <c r="B413" s="87" t="s">
        <v>828</v>
      </c>
      <c r="C413" s="52" t="s">
        <v>829</v>
      </c>
      <c r="D413" s="53">
        <f t="shared" ref="D413:E413" si="112">D289+D350</f>
        <v>12821807</v>
      </c>
      <c r="E413" s="53">
        <f t="shared" si="112"/>
        <v>12486392.300000001</v>
      </c>
      <c r="F413" s="54">
        <f t="shared" si="81"/>
        <v>97.384029411767003</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114179</v>
      </c>
      <c r="E415" s="53">
        <f t="shared" si="114"/>
        <v>36667.440000001341</v>
      </c>
      <c r="F415" s="54">
        <f t="shared" si="81"/>
        <v>32.113996444180927</v>
      </c>
    </row>
    <row r="416" spans="1:6" ht="12.75" customHeight="1" x14ac:dyDescent="0.2">
      <c r="A416" s="62" t="s">
        <v>834</v>
      </c>
      <c r="B416" s="234" t="s">
        <v>835</v>
      </c>
      <c r="C416" s="63" t="s">
        <v>836</v>
      </c>
      <c r="D416" s="53">
        <f t="shared" ref="D416:E416" si="115">IF(D292-D293+D409-D410&gt;=0,D292-D293+D409-D410,0)</f>
        <v>220758</v>
      </c>
      <c r="E416" s="53">
        <f t="shared" si="115"/>
        <v>106684.55</v>
      </c>
      <c r="F416" s="54">
        <f t="shared" si="81"/>
        <v>48.326470614881458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12707628</v>
      </c>
      <c r="E639" s="53">
        <f t="shared" si="180"/>
        <v>12449724.859999999</v>
      </c>
      <c r="F639" s="54">
        <f t="shared" si="119"/>
        <v>97.970485601246736</v>
      </c>
    </row>
    <row r="640" spans="1:6" ht="12.75" customHeight="1" x14ac:dyDescent="0.2">
      <c r="A640" s="55" t="s">
        <v>605</v>
      </c>
      <c r="B640" s="87" t="s">
        <v>1274</v>
      </c>
      <c r="C640" s="52" t="s">
        <v>1275</v>
      </c>
      <c r="D640" s="53">
        <f t="shared" ref="D640:E640" si="181">D413+D528</f>
        <v>12821807</v>
      </c>
      <c r="E640" s="53">
        <f t="shared" si="181"/>
        <v>12486392.300000001</v>
      </c>
      <c r="F640" s="54">
        <f t="shared" si="119"/>
        <v>97.384029411767003</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114179</v>
      </c>
      <c r="E642" s="53">
        <f t="shared" si="183"/>
        <v>36667.440000001341</v>
      </c>
      <c r="F642" s="54">
        <f t="shared" si="119"/>
        <v>32.113996444180927</v>
      </c>
    </row>
    <row r="643" spans="1:6" ht="24" x14ac:dyDescent="0.2">
      <c r="A643" s="62" t="s">
        <v>1280</v>
      </c>
      <c r="B643" s="87" t="s">
        <v>1281</v>
      </c>
      <c r="C643" s="63" t="s">
        <v>1280</v>
      </c>
      <c r="D643" s="53">
        <f t="shared" ref="D643:E643" si="184">IF(D416-D417+D637-D638&gt;=0,D416-D417+D637-D638,0)</f>
        <v>220758</v>
      </c>
      <c r="E643" s="53">
        <f t="shared" si="184"/>
        <v>106684.55</v>
      </c>
      <c r="F643" s="54">
        <f t="shared" si="119"/>
        <v>48.326470614881458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106579</v>
      </c>
      <c r="E645" s="53">
        <f t="shared" si="186"/>
        <v>70017.109999998662</v>
      </c>
      <c r="F645" s="54">
        <f t="shared" si="119"/>
        <v>65.695033730846291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826787</v>
      </c>
      <c r="E647" s="245">
        <v>881634.89</v>
      </c>
      <c r="F647" s="59">
        <f t="shared" si="119"/>
        <v>106.63385974864144</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422174</v>
      </c>
      <c r="E649" s="244">
        <v>243826.82</v>
      </c>
      <c r="F649" s="54">
        <f t="shared" ref="F649:F724" si="188">IF(D649&lt;&gt;0,IF(E649/D649&gt;=100,"&gt;&gt;100",E649/D649*100),"-")</f>
        <v>57.755053603490502</v>
      </c>
    </row>
    <row r="650" spans="1:6" ht="12.75" customHeight="1" x14ac:dyDescent="0.2">
      <c r="A650" s="55" t="s">
        <v>1293</v>
      </c>
      <c r="B650" s="87" t="s">
        <v>1294</v>
      </c>
      <c r="C650" s="52" t="s">
        <v>1293</v>
      </c>
      <c r="D650" s="244">
        <v>2553029</v>
      </c>
      <c r="E650" s="244">
        <v>1878763.48</v>
      </c>
      <c r="F650" s="54">
        <f t="shared" si="188"/>
        <v>73.589586330590052</v>
      </c>
    </row>
    <row r="651" spans="1:6" ht="12.75" customHeight="1" x14ac:dyDescent="0.2">
      <c r="A651" s="55" t="s">
        <v>1295</v>
      </c>
      <c r="B651" s="87" t="s">
        <v>1296</v>
      </c>
      <c r="C651" s="52" t="s">
        <v>1295</v>
      </c>
      <c r="D651" s="244">
        <v>2731376</v>
      </c>
      <c r="E651" s="244">
        <v>1954833.38</v>
      </c>
      <c r="F651" s="54">
        <f t="shared" si="188"/>
        <v>71.569545166978116</v>
      </c>
    </row>
    <row r="652" spans="1:6" ht="24" x14ac:dyDescent="0.2">
      <c r="A652" s="55">
        <v>11</v>
      </c>
      <c r="B652" s="87" t="s">
        <v>1297</v>
      </c>
      <c r="C652" s="52" t="s">
        <v>1298</v>
      </c>
      <c r="D652" s="53">
        <f t="shared" ref="D652:E652" si="189">+D649+D650-D651</f>
        <v>243827</v>
      </c>
      <c r="E652" s="53">
        <f t="shared" si="189"/>
        <v>167756.91999999993</v>
      </c>
      <c r="F652" s="54">
        <f t="shared" si="188"/>
        <v>68.801617540305188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71</v>
      </c>
      <c r="E654" s="266">
        <v>71</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70</v>
      </c>
      <c r="E656" s="266">
        <v>70</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10429919</v>
      </c>
      <c r="E675" s="244">
        <v>10775152.17</v>
      </c>
      <c r="F675" s="54">
        <f t="shared" si="188"/>
        <v>103.31002733578276</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4500</v>
      </c>
      <c r="E677" s="244">
        <v>4500</v>
      </c>
      <c r="F677" s="54">
        <f t="shared" si="188"/>
        <v>100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v>65112</v>
      </c>
      <c r="E696" s="244">
        <v>27918</v>
      </c>
      <c r="F696" s="54">
        <f t="shared" si="188"/>
        <v>42.876889052709174</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31268</v>
      </c>
      <c r="E716" s="244">
        <v>16536.95</v>
      </c>
      <c r="F716" s="54">
        <f t="shared" si="188"/>
        <v>52.887776640654984</v>
      </c>
    </row>
    <row r="717" spans="1:6" ht="12.75" customHeight="1" x14ac:dyDescent="0.2">
      <c r="A717" s="55">
        <v>31215</v>
      </c>
      <c r="B717" s="87" t="s">
        <v>1410</v>
      </c>
      <c r="C717" s="52" t="s">
        <v>1411</v>
      </c>
      <c r="D717" s="244">
        <v>25904</v>
      </c>
      <c r="E717" s="244">
        <v>11152.78</v>
      </c>
      <c r="F717" s="54">
        <f t="shared" si="188"/>
        <v>43.05427733168623</v>
      </c>
    </row>
    <row r="718" spans="1:6" ht="12.75" customHeight="1" x14ac:dyDescent="0.2">
      <c r="A718" s="55">
        <v>32121</v>
      </c>
      <c r="B718" s="87" t="s">
        <v>1412</v>
      </c>
      <c r="C718" s="52" t="s">
        <v>1413</v>
      </c>
      <c r="D718" s="244">
        <v>228033</v>
      </c>
      <c r="E718" s="244">
        <v>275986.96000000002</v>
      </c>
      <c r="F718" s="54">
        <f t="shared" si="188"/>
        <v>121.02939486828662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11500</v>
      </c>
      <c r="E720" s="244">
        <v>29220</v>
      </c>
      <c r="F720" s="54">
        <f t="shared" si="188"/>
        <v>254.08695652173913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254759</v>
      </c>
      <c r="E722" s="244">
        <v>186711.98</v>
      </c>
      <c r="F722" s="54">
        <f t="shared" si="188"/>
        <v>73.28965021844175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6516</v>
      </c>
      <c r="E724" s="244"/>
      <c r="F724" s="54">
        <f t="shared" si="188"/>
        <v>0</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21936</v>
      </c>
      <c r="E824" s="244">
        <v>24012</v>
      </c>
      <c r="F824" s="54">
        <f t="shared" si="190"/>
        <v>109.46389496717724</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13559</v>
      </c>
      <c r="E828" s="244">
        <v>11425.98</v>
      </c>
      <c r="F828" s="54">
        <f t="shared" si="190"/>
        <v>84.268603879342123</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4" workbookViewId="0">
      <selection activeCell="E241" sqref="E24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52812740</v>
      </c>
      <c r="E6" s="231">
        <f t="shared" si="0"/>
        <v>60412753.960000001</v>
      </c>
      <c r="F6" s="232">
        <f t="shared" ref="F6:F260" si="1">IF(D6&gt;0,IF(E6/D6&gt;=100,"&gt;&gt;100",E6/D6*100),"-")</f>
        <v>114.39049358166231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51396885</v>
      </c>
      <c r="E7" s="106">
        <f t="shared" si="2"/>
        <v>59096090.939999998</v>
      </c>
      <c r="F7" s="95">
        <f t="shared" si="1"/>
        <v>114.9799077123059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404329</v>
      </c>
      <c r="E8" s="106">
        <f>E9+E10-E11</f>
        <v>383600.56</v>
      </c>
      <c r="F8" s="95">
        <f t="shared" si="1"/>
        <v>94.873372921556452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325126</v>
      </c>
      <c r="E9" s="249">
        <v>325125.52</v>
      </c>
      <c r="F9" s="95">
        <f t="shared" si="1"/>
        <v>99.999852364929296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85062</v>
      </c>
      <c r="E10" s="249">
        <v>85707.55</v>
      </c>
      <c r="F10" s="95">
        <f t="shared" si="1"/>
        <v>100.75891702522866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5859</v>
      </c>
      <c r="E11" s="249">
        <v>27232.51</v>
      </c>
      <c r="F11" s="95">
        <f t="shared" si="1"/>
        <v>464.7979177334015</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50971977</v>
      </c>
      <c r="E12" s="106">
        <f t="shared" si="3"/>
        <v>58672927.879999995</v>
      </c>
      <c r="F12" s="95">
        <f t="shared" si="1"/>
        <v>115.10820520067328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47465618</v>
      </c>
      <c r="E13" s="106">
        <f t="shared" si="4"/>
        <v>55526994.030000001</v>
      </c>
      <c r="F13" s="95">
        <f t="shared" si="1"/>
        <v>116.98361123202905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47931804</v>
      </c>
      <c r="E15" s="249">
        <v>56628776.840000004</v>
      </c>
      <c r="F15" s="95">
        <f t="shared" si="1"/>
        <v>118.14447217551003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16813</v>
      </c>
      <c r="E17" s="249">
        <v>16812.509999999998</v>
      </c>
      <c r="F17" s="95">
        <f t="shared" si="1"/>
        <v>99.99708558853267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482999</v>
      </c>
      <c r="E18" s="249">
        <v>1118595.32</v>
      </c>
      <c r="F18" s="95">
        <f t="shared" si="1"/>
        <v>231.59371344454129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2820348</v>
      </c>
      <c r="E19" s="106">
        <f t="shared" si="5"/>
        <v>2545360.0500000003</v>
      </c>
      <c r="F19" s="95">
        <f t="shared" si="1"/>
        <v>90.249857464398019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1332833</v>
      </c>
      <c r="E20" s="249">
        <v>1473152.32</v>
      </c>
      <c r="F20" s="95">
        <f t="shared" si="1"/>
        <v>110.52789959432276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3490</v>
      </c>
      <c r="E21" s="249">
        <v>13768.94</v>
      </c>
      <c r="F21" s="95">
        <f t="shared" si="1"/>
        <v>394.52550143266478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127557</v>
      </c>
      <c r="E22" s="249">
        <v>138260.72</v>
      </c>
      <c r="F22" s="95">
        <f t="shared" si="1"/>
        <v>108.39132309477333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109</v>
      </c>
      <c r="E24" s="249">
        <v>109.34</v>
      </c>
      <c r="F24" s="95">
        <f t="shared" si="1"/>
        <v>100.31192660550458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47776</v>
      </c>
      <c r="E25" s="249">
        <v>51171.12</v>
      </c>
      <c r="F25" s="95">
        <f t="shared" si="1"/>
        <v>107.10632953784327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2176563</v>
      </c>
      <c r="E26" s="249">
        <v>2056083.84</v>
      </c>
      <c r="F26" s="95">
        <f t="shared" si="1"/>
        <v>94.464706052615981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867980</v>
      </c>
      <c r="E28" s="249">
        <v>1187186.23</v>
      </c>
      <c r="F28" s="95">
        <f t="shared" si="1"/>
        <v>136.7757586580336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433260</v>
      </c>
      <c r="E29" s="106">
        <f t="shared" si="6"/>
        <v>351867.68000000005</v>
      </c>
      <c r="F29" s="95">
        <f t="shared" si="1"/>
        <v>81.213977750080787</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750978</v>
      </c>
      <c r="E30" s="249">
        <v>750978.15</v>
      </c>
      <c r="F30" s="95">
        <f t="shared" si="1"/>
        <v>100.00001997395395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317718</v>
      </c>
      <c r="E34" s="249">
        <v>399110.47</v>
      </c>
      <c r="F34" s="95">
        <f t="shared" si="1"/>
        <v>125.61783405409828</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252751</v>
      </c>
      <c r="E35" s="106">
        <f t="shared" si="7"/>
        <v>248706.12</v>
      </c>
      <c r="F35" s="95">
        <f t="shared" si="1"/>
        <v>98.399658161589869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324204</v>
      </c>
      <c r="E36" s="249">
        <v>331080.59999999998</v>
      </c>
      <c r="F36" s="95">
        <f t="shared" si="1"/>
        <v>102.12107191768145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71453</v>
      </c>
      <c r="E40" s="249">
        <v>82374.48</v>
      </c>
      <c r="F40" s="95">
        <f t="shared" si="1"/>
        <v>115.28484458315256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7950</v>
      </c>
      <c r="E54" s="249">
        <v>10209.58</v>
      </c>
      <c r="F54" s="95">
        <f t="shared" si="1"/>
        <v>128.42238993710691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7950</v>
      </c>
      <c r="E55" s="249">
        <v>10209.58</v>
      </c>
      <c r="F55" s="95">
        <f t="shared" si="1"/>
        <v>128.42238993710691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10473</v>
      </c>
      <c r="E56" s="106">
        <f t="shared" si="11"/>
        <v>39562.5</v>
      </c>
      <c r="F56" s="95">
        <f t="shared" si="1"/>
        <v>377.75708965912344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10473</v>
      </c>
      <c r="E57" s="249">
        <v>39562.5</v>
      </c>
      <c r="F57" s="95">
        <f t="shared" si="1"/>
        <v>377.75708965912344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10106</v>
      </c>
      <c r="E63" s="106">
        <f t="shared" si="12"/>
        <v>0</v>
      </c>
      <c r="F63" s="95">
        <f t="shared" si="1"/>
        <v>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10106</v>
      </c>
      <c r="E64" s="249">
        <v>0</v>
      </c>
      <c r="F64" s="95">
        <f t="shared" si="1"/>
        <v>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1415855</v>
      </c>
      <c r="E68" s="106">
        <f t="shared" si="13"/>
        <v>1316663.02</v>
      </c>
      <c r="F68" s="95">
        <f t="shared" si="1"/>
        <v>92.994199264755224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243827</v>
      </c>
      <c r="E69" s="106">
        <f t="shared" si="14"/>
        <v>167756.92000000001</v>
      </c>
      <c r="F69" s="95">
        <f t="shared" si="1"/>
        <v>68.80161754030523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243827</v>
      </c>
      <c r="E70" s="106">
        <f t="shared" si="15"/>
        <v>167756.92000000001</v>
      </c>
      <c r="F70" s="95">
        <f t="shared" si="1"/>
        <v>68.80161754030523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243827</v>
      </c>
      <c r="E72" s="249">
        <v>167756.92000000001</v>
      </c>
      <c r="F72" s="95">
        <f t="shared" si="1"/>
        <v>68.80161754030523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19891</v>
      </c>
      <c r="E78" s="106">
        <f>E79+SUM(E82:E84)-E85+E86</f>
        <v>29826.95</v>
      </c>
      <c r="F78" s="95">
        <f t="shared" si="1"/>
        <v>149.95198833643357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2252.36</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19891</v>
      </c>
      <c r="E86" s="249">
        <v>27574.59</v>
      </c>
      <c r="F86" s="95">
        <f t="shared" si="1"/>
        <v>138.62847518978433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2600</v>
      </c>
      <c r="E146" s="106">
        <f t="shared" si="26"/>
        <v>14694.26</v>
      </c>
      <c r="F146" s="95">
        <f t="shared" si="1"/>
        <v>565.16384615384618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2600</v>
      </c>
      <c r="E160" s="249">
        <v>14694.26</v>
      </c>
      <c r="F160" s="95">
        <f t="shared" si="1"/>
        <v>565.16384615384618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322750</v>
      </c>
      <c r="E164" s="106">
        <f t="shared" si="28"/>
        <v>222750</v>
      </c>
      <c r="F164" s="95">
        <f t="shared" si="1"/>
        <v>69.01626646010844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322750</v>
      </c>
      <c r="E166" s="249">
        <v>222750</v>
      </c>
      <c r="F166" s="95">
        <f t="shared" si="1"/>
        <v>69.01626646010844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826787</v>
      </c>
      <c r="E170" s="106">
        <f t="shared" si="29"/>
        <v>881634.89</v>
      </c>
      <c r="F170" s="95">
        <f t="shared" si="1"/>
        <v>106.63385974864144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5040</v>
      </c>
      <c r="E171" s="249">
        <v>3582.42</v>
      </c>
      <c r="F171" s="95">
        <f t="shared" si="1"/>
        <v>71.079761904761909</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821747</v>
      </c>
      <c r="E173" s="249">
        <v>878052.47</v>
      </c>
      <c r="F173" s="95">
        <f t="shared" si="1"/>
        <v>106.85192279375526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52812740</v>
      </c>
      <c r="E175" s="106">
        <f t="shared" si="30"/>
        <v>60412753.959999993</v>
      </c>
      <c r="F175" s="95">
        <f t="shared" si="1"/>
        <v>114.39049358166228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983927</v>
      </c>
      <c r="E176" s="106">
        <f t="shared" si="31"/>
        <v>1009201.6499999999</v>
      </c>
      <c r="F176" s="95">
        <f t="shared" si="1"/>
        <v>102.56875255989519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909437</v>
      </c>
      <c r="E177" s="106">
        <f t="shared" si="32"/>
        <v>962838.22</v>
      </c>
      <c r="F177" s="95">
        <f t="shared" si="1"/>
        <v>105.87189876813896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828314</v>
      </c>
      <c r="E178" s="249">
        <v>890858.54</v>
      </c>
      <c r="F178" s="95">
        <f t="shared" si="1"/>
        <v>107.55082492871063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66523</v>
      </c>
      <c r="E179" s="249">
        <v>48121</v>
      </c>
      <c r="F179" s="95">
        <f t="shared" si="1"/>
        <v>72.337387069133982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997</v>
      </c>
      <c r="E180" s="106">
        <f t="shared" si="33"/>
        <v>743.2</v>
      </c>
      <c r="F180" s="95">
        <f t="shared" si="1"/>
        <v>74.543630892678038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997</v>
      </c>
      <c r="E183" s="249">
        <v>743.2</v>
      </c>
      <c r="F183" s="95">
        <f t="shared" si="1"/>
        <v>74.543630892678038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13603</v>
      </c>
      <c r="E188" s="249">
        <v>23115.48</v>
      </c>
      <c r="F188" s="95">
        <f t="shared" si="1"/>
        <v>169.9292803058149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10</v>
      </c>
      <c r="E189" s="249">
        <v>599.70000000000005</v>
      </c>
      <c r="F189" s="95">
        <f t="shared" si="1"/>
        <v>5997.0000000000009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74480</v>
      </c>
      <c r="E234" s="106">
        <f t="shared" si="40"/>
        <v>45763.73</v>
      </c>
      <c r="F234" s="95">
        <f t="shared" si="1"/>
        <v>61.444320622986041</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1480</v>
      </c>
      <c r="E235" s="249">
        <v>3263.73</v>
      </c>
      <c r="F235" s="95">
        <f t="shared" si="1"/>
        <v>220.52229729729729</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73000</v>
      </c>
      <c r="E236" s="249">
        <v>42500</v>
      </c>
      <c r="F236" s="95">
        <f t="shared" si="1"/>
        <v>58.219178082191782</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51828813</v>
      </c>
      <c r="E237" s="106">
        <f t="shared" si="41"/>
        <v>59403552.309999995</v>
      </c>
      <c r="F237" s="95">
        <f t="shared" si="1"/>
        <v>114.61491952362482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51396884</v>
      </c>
      <c r="E238" s="106">
        <f t="shared" si="42"/>
        <v>59096090.939999998</v>
      </c>
      <c r="F238" s="95">
        <f t="shared" si="1"/>
        <v>114.9799099494047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51396884</v>
      </c>
      <c r="E239" s="106">
        <f t="shared" si="43"/>
        <v>59096090.939999998</v>
      </c>
      <c r="F239" s="95">
        <f t="shared" si="1"/>
        <v>114.9799099494047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51396884</v>
      </c>
      <c r="E240" s="249">
        <v>59096090.939999998</v>
      </c>
      <c r="F240" s="95">
        <f t="shared" si="1"/>
        <v>114.9799099494047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106579</v>
      </c>
      <c r="E245" s="106">
        <f t="shared" si="45"/>
        <v>70017.11</v>
      </c>
      <c r="F245" s="95">
        <f t="shared" si="1"/>
        <v>65.695033730847541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106579</v>
      </c>
      <c r="E246" s="106">
        <f t="shared" si="46"/>
        <v>70017.11</v>
      </c>
      <c r="F246" s="95">
        <f t="shared" si="1"/>
        <v>65.695033730847541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106579</v>
      </c>
      <c r="E247" s="249">
        <v>70017.11</v>
      </c>
      <c r="F247" s="95">
        <f t="shared" si="1"/>
        <v>65.695033730847541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2600</v>
      </c>
      <c r="E255" s="249">
        <v>14694.26</v>
      </c>
      <c r="F255" s="95">
        <f t="shared" si="1"/>
        <v>565.16384615384618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322750</v>
      </c>
      <c r="E256" s="249">
        <v>222750</v>
      </c>
      <c r="F256" s="95">
        <f t="shared" si="1"/>
        <v>69.01626646010844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481925.31</v>
      </c>
      <c r="E259" s="106">
        <f t="shared" si="49"/>
        <v>354825.31</v>
      </c>
      <c r="F259" s="95">
        <f t="shared" si="1"/>
        <v>73.626618614407278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481925.31</v>
      </c>
      <c r="E260" s="250">
        <v>354825.31</v>
      </c>
      <c r="F260" s="99">
        <f t="shared" si="1"/>
        <v>73.626618614407278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2600</v>
      </c>
      <c r="E264" s="249">
        <v>9622.5</v>
      </c>
      <c r="F264" s="95">
        <f t="shared" si="50"/>
        <v>370.09615384615387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5071.76</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322750</v>
      </c>
      <c r="E267" s="249">
        <v>222750</v>
      </c>
      <c r="F267" s="95">
        <f t="shared" si="50"/>
        <v>69.01626646010844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24092</v>
      </c>
      <c r="E268" s="249">
        <v>23115.48</v>
      </c>
      <c r="F268" s="95">
        <f t="shared" si="50"/>
        <v>95.946704300182631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6289</v>
      </c>
      <c r="E269" s="249">
        <v>5576.22</v>
      </c>
      <c r="F269" s="95">
        <f t="shared" si="50"/>
        <v>88.666242645889653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4167.1000000000004</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909437</v>
      </c>
      <c r="E288" s="249">
        <v>958671.12</v>
      </c>
      <c r="F288" s="95">
        <f t="shared" si="50"/>
        <v>105.41369220737664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10</v>
      </c>
      <c r="E289" s="249">
        <v>599.70000000000005</v>
      </c>
      <c r="F289" s="95">
        <f t="shared" si="50"/>
        <v>5997.0000000000009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15340</v>
      </c>
      <c r="E302" s="249">
        <v>23115.48</v>
      </c>
      <c r="F302" s="95">
        <f t="shared" si="50"/>
        <v>150.68761408083441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12821807</v>
      </c>
      <c r="E114" s="83">
        <f t="shared" si="22"/>
        <v>12486392.300000001</v>
      </c>
      <c r="F114" s="65">
        <f t="shared" si="1"/>
        <v>97.384029411767003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12821807</v>
      </c>
      <c r="E118" s="83">
        <f t="shared" si="24"/>
        <v>12486392.300000001</v>
      </c>
      <c r="F118" s="65">
        <f t="shared" si="1"/>
        <v>97.384029411767003</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12821807</v>
      </c>
      <c r="E120" s="251">
        <v>12486392.300000001</v>
      </c>
      <c r="F120" s="65">
        <f t="shared" si="1"/>
        <v>97.384029411767003</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12821807</v>
      </c>
      <c r="E141" s="108">
        <f t="shared" si="28"/>
        <v>12486392.300000001</v>
      </c>
      <c r="F141" s="84">
        <f t="shared" si="1"/>
        <v>97.384029411767003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4" workbookViewId="0">
      <selection activeCell="D27" sqref="D2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8773428.4300000016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8646440.8800000008</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8646440.8800000008</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8646440.8800000008</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126987.55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126987.55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126987.55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28" sqref="D2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909447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963437.91999999993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962838.22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890858.54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48121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743.2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23115.48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599.70000000000005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909447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909447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828324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66523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997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13603</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963437.91999999993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4167.1000000000004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4167.1000000000004</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v>4167.1000000000004</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959270.82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958671.12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599.70000000000005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19386</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2023-01-30T14:42:07Z</dcterms:modified>
</cp:coreProperties>
</file>